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65" windowWidth="15480" windowHeight="94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Лист1!$18:$21</definedName>
  </definedNames>
  <calcPr calcId="145621"/>
</workbook>
</file>

<file path=xl/calcChain.xml><?xml version="1.0" encoding="utf-8"?>
<calcChain xmlns="http://schemas.openxmlformats.org/spreadsheetml/2006/main">
  <c r="H86" i="1" l="1"/>
  <c r="H78" i="1"/>
  <c r="H55" i="1"/>
  <c r="I87" i="1" l="1"/>
  <c r="J87" i="1"/>
  <c r="K87" i="1"/>
  <c r="L87" i="1"/>
  <c r="M87" i="1"/>
  <c r="H87" i="1"/>
  <c r="I98" i="1"/>
  <c r="J98" i="1"/>
  <c r="K98" i="1"/>
  <c r="L98" i="1"/>
  <c r="M98" i="1"/>
  <c r="H98" i="1"/>
  <c r="I90" i="1"/>
  <c r="K90" i="1"/>
  <c r="M90" i="1"/>
  <c r="H90" i="1"/>
  <c r="I101" i="1"/>
  <c r="J101" i="1"/>
  <c r="K101" i="1"/>
  <c r="L101" i="1"/>
  <c r="M101" i="1"/>
  <c r="H101" i="1"/>
  <c r="I85" i="1"/>
  <c r="K85" i="1"/>
  <c r="M85" i="1"/>
  <c r="H85" i="1"/>
  <c r="I83" i="1"/>
  <c r="J83" i="1"/>
  <c r="K83" i="1"/>
  <c r="L83" i="1"/>
  <c r="M83" i="1"/>
  <c r="H84" i="1"/>
  <c r="H83" i="1" s="1"/>
  <c r="I80" i="1"/>
  <c r="J80" i="1"/>
  <c r="K80" i="1"/>
  <c r="L80" i="1"/>
  <c r="M80" i="1"/>
  <c r="H80" i="1"/>
  <c r="I75" i="1"/>
  <c r="K75" i="1"/>
  <c r="M75" i="1"/>
  <c r="I77" i="1"/>
  <c r="J77" i="1"/>
  <c r="K77" i="1"/>
  <c r="L77" i="1"/>
  <c r="M77" i="1"/>
  <c r="H77" i="1"/>
  <c r="I58" i="1"/>
  <c r="J58" i="1"/>
  <c r="K58" i="1"/>
  <c r="L58" i="1"/>
  <c r="M58" i="1"/>
  <c r="H58" i="1"/>
  <c r="I70" i="1"/>
  <c r="J70" i="1"/>
  <c r="K70" i="1"/>
  <c r="L70" i="1"/>
  <c r="M70" i="1"/>
  <c r="H70" i="1"/>
  <c r="I62" i="1"/>
  <c r="J62" i="1"/>
  <c r="K62" i="1"/>
  <c r="L62" i="1"/>
  <c r="M62" i="1"/>
  <c r="H62" i="1"/>
  <c r="I54" i="1"/>
  <c r="J54" i="1"/>
  <c r="K54" i="1"/>
  <c r="L54" i="1"/>
  <c r="M54" i="1"/>
  <c r="H54" i="1"/>
  <c r="I49" i="1"/>
  <c r="J49" i="1"/>
  <c r="K49" i="1"/>
  <c r="L49" i="1"/>
  <c r="M49" i="1"/>
  <c r="H49" i="1"/>
  <c r="I41" i="1"/>
  <c r="J41" i="1"/>
  <c r="K41" i="1"/>
  <c r="L41" i="1"/>
  <c r="M41" i="1"/>
  <c r="H41" i="1"/>
  <c r="I44" i="1"/>
  <c r="J44" i="1"/>
  <c r="K44" i="1"/>
  <c r="L44" i="1"/>
  <c r="M44" i="1"/>
  <c r="H44" i="1"/>
  <c r="L86" i="1" l="1"/>
  <c r="L85" i="1" s="1"/>
  <c r="J86" i="1"/>
  <c r="J85" i="1" s="1"/>
  <c r="I69" i="1"/>
  <c r="I68" i="1" s="1"/>
  <c r="I67" i="1" s="1"/>
  <c r="J69" i="1"/>
  <c r="K69" i="1"/>
  <c r="K68" i="1" s="1"/>
  <c r="K67" i="1" s="1"/>
  <c r="L69" i="1"/>
  <c r="M69" i="1"/>
  <c r="M68" i="1" s="1"/>
  <c r="M67" i="1" s="1"/>
  <c r="J68" i="1"/>
  <c r="L68" i="1"/>
  <c r="L67" i="1" s="1"/>
  <c r="J67" i="1"/>
  <c r="H69" i="1"/>
  <c r="H68" i="1" s="1"/>
  <c r="H67" i="1" s="1"/>
  <c r="H76" i="1" l="1"/>
  <c r="H75" i="1" s="1"/>
  <c r="L43" i="1" l="1"/>
  <c r="L76" i="1" l="1"/>
  <c r="L75" i="1" s="1"/>
  <c r="J76" i="1"/>
  <c r="J75" i="1" s="1"/>
  <c r="I37" i="1" l="1"/>
  <c r="J37" i="1"/>
  <c r="K37" i="1"/>
  <c r="L37" i="1"/>
  <c r="M37" i="1"/>
  <c r="H37" i="1"/>
  <c r="I82" i="1" l="1"/>
  <c r="J82" i="1"/>
  <c r="K82" i="1"/>
  <c r="L82" i="1"/>
  <c r="M82" i="1"/>
  <c r="H82" i="1"/>
  <c r="I105" i="1"/>
  <c r="J105" i="1"/>
  <c r="K105" i="1"/>
  <c r="L105" i="1"/>
  <c r="M105" i="1"/>
  <c r="H105" i="1"/>
  <c r="I103" i="1"/>
  <c r="J103" i="1"/>
  <c r="K103" i="1"/>
  <c r="L103" i="1"/>
  <c r="M103" i="1"/>
  <c r="H103" i="1"/>
  <c r="I100" i="1"/>
  <c r="J100" i="1"/>
  <c r="K100" i="1"/>
  <c r="L100" i="1"/>
  <c r="M100" i="1"/>
  <c r="H100" i="1"/>
  <c r="I97" i="1"/>
  <c r="J97" i="1"/>
  <c r="K97" i="1"/>
  <c r="L97" i="1"/>
  <c r="M97" i="1"/>
  <c r="H97" i="1"/>
  <c r="I94" i="1"/>
  <c r="K94" i="1"/>
  <c r="M94" i="1"/>
  <c r="L96" i="1"/>
  <c r="L94" i="1" s="1"/>
  <c r="J96" i="1"/>
  <c r="J94" i="1" s="1"/>
  <c r="H94" i="1"/>
  <c r="I92" i="1"/>
  <c r="J92" i="1"/>
  <c r="K92" i="1"/>
  <c r="L92" i="1"/>
  <c r="M92" i="1"/>
  <c r="H92" i="1"/>
  <c r="I89" i="1"/>
  <c r="K89" i="1"/>
  <c r="M89" i="1"/>
  <c r="L91" i="1"/>
  <c r="J91" i="1"/>
  <c r="H89" i="1"/>
  <c r="I74" i="1"/>
  <c r="K74" i="1"/>
  <c r="M74" i="1"/>
  <c r="I79" i="1"/>
  <c r="J79" i="1"/>
  <c r="K79" i="1"/>
  <c r="L79" i="1"/>
  <c r="M79" i="1"/>
  <c r="H79" i="1"/>
  <c r="I43" i="1"/>
  <c r="J43" i="1"/>
  <c r="K43" i="1"/>
  <c r="M43" i="1"/>
  <c r="H43" i="1"/>
  <c r="I35" i="1"/>
  <c r="K35" i="1"/>
  <c r="M35" i="1"/>
  <c r="I33" i="1"/>
  <c r="J33" i="1"/>
  <c r="K33" i="1"/>
  <c r="L33" i="1"/>
  <c r="M33" i="1"/>
  <c r="H33" i="1"/>
  <c r="I31" i="1"/>
  <c r="J31" i="1"/>
  <c r="K31" i="1"/>
  <c r="L31" i="1"/>
  <c r="M31" i="1"/>
  <c r="H31" i="1"/>
  <c r="L74" i="1"/>
  <c r="H74" i="1"/>
  <c r="J74" i="1"/>
  <c r="I65" i="1"/>
  <c r="I64" i="1" s="1"/>
  <c r="J65" i="1"/>
  <c r="J64" i="1" s="1"/>
  <c r="K65" i="1"/>
  <c r="K64" i="1" s="1"/>
  <c r="L65" i="1"/>
  <c r="L64" i="1" s="1"/>
  <c r="M65" i="1"/>
  <c r="M64" i="1" s="1"/>
  <c r="H65" i="1"/>
  <c r="H64" i="1" s="1"/>
  <c r="I61" i="1"/>
  <c r="I60" i="1" s="1"/>
  <c r="J61" i="1"/>
  <c r="J60" i="1" s="1"/>
  <c r="K61" i="1"/>
  <c r="K60" i="1" s="1"/>
  <c r="L61" i="1"/>
  <c r="L60" i="1" s="1"/>
  <c r="M61" i="1"/>
  <c r="M60" i="1" s="1"/>
  <c r="H61" i="1"/>
  <c r="H60" i="1" s="1"/>
  <c r="I57" i="1"/>
  <c r="J57" i="1"/>
  <c r="J56" i="1" s="1"/>
  <c r="K57" i="1"/>
  <c r="K56" i="1" s="1"/>
  <c r="L57" i="1"/>
  <c r="L56" i="1" s="1"/>
  <c r="M57" i="1"/>
  <c r="M56" i="1" s="1"/>
  <c r="H57" i="1"/>
  <c r="H56" i="1" s="1"/>
  <c r="I56" i="1"/>
  <c r="I53" i="1"/>
  <c r="I52" i="1" s="1"/>
  <c r="J53" i="1"/>
  <c r="J52" i="1" s="1"/>
  <c r="K53" i="1"/>
  <c r="K52" i="1" s="1"/>
  <c r="L53" i="1"/>
  <c r="L52" i="1" s="1"/>
  <c r="M53" i="1"/>
  <c r="M52" i="1" s="1"/>
  <c r="H53" i="1"/>
  <c r="H52" i="1" s="1"/>
  <c r="I48" i="1"/>
  <c r="I47" i="1" s="1"/>
  <c r="I46" i="1" s="1"/>
  <c r="J48" i="1"/>
  <c r="J47" i="1" s="1"/>
  <c r="J46" i="1" s="1"/>
  <c r="K48" i="1"/>
  <c r="K47" i="1" s="1"/>
  <c r="K46" i="1" s="1"/>
  <c r="L48" i="1"/>
  <c r="L47" i="1" s="1"/>
  <c r="L46" i="1" s="1"/>
  <c r="M48" i="1"/>
  <c r="M47" i="1" s="1"/>
  <c r="M46" i="1" s="1"/>
  <c r="H48" i="1"/>
  <c r="H47" i="1" s="1"/>
  <c r="H46" i="1" s="1"/>
  <c r="I40" i="1"/>
  <c r="I39" i="1" s="1"/>
  <c r="J40" i="1"/>
  <c r="K40" i="1"/>
  <c r="K39" i="1" s="1"/>
  <c r="L40" i="1"/>
  <c r="M40" i="1"/>
  <c r="H40" i="1"/>
  <c r="H39" i="1" s="1"/>
  <c r="I29" i="1"/>
  <c r="J29" i="1"/>
  <c r="K29" i="1"/>
  <c r="K28" i="1" s="1"/>
  <c r="L29" i="1"/>
  <c r="L28" i="1" s="1"/>
  <c r="M29" i="1"/>
  <c r="H29" i="1"/>
  <c r="I25" i="1"/>
  <c r="J25" i="1"/>
  <c r="K25" i="1"/>
  <c r="K24" i="1" s="1"/>
  <c r="K23" i="1" s="1"/>
  <c r="L25" i="1"/>
  <c r="L24" i="1" s="1"/>
  <c r="L23" i="1" s="1"/>
  <c r="I24" i="1"/>
  <c r="J24" i="1"/>
  <c r="J23" i="1" s="1"/>
  <c r="I23" i="1"/>
  <c r="H25" i="1"/>
  <c r="H24" i="1" s="1"/>
  <c r="H23" i="1" s="1"/>
  <c r="L89" i="1" l="1"/>
  <c r="L90" i="1"/>
  <c r="J89" i="1"/>
  <c r="J90" i="1"/>
  <c r="M28" i="1"/>
  <c r="I28" i="1"/>
  <c r="M39" i="1"/>
  <c r="J73" i="1"/>
  <c r="J72" i="1" s="1"/>
  <c r="L73" i="1"/>
  <c r="L72" i="1" s="1"/>
  <c r="J39" i="1"/>
  <c r="M73" i="1"/>
  <c r="M72" i="1" s="1"/>
  <c r="K73" i="1"/>
  <c r="K72" i="1" s="1"/>
  <c r="I73" i="1"/>
  <c r="I72" i="1" s="1"/>
  <c r="J28" i="1"/>
  <c r="J27" i="1" s="1"/>
  <c r="H28" i="1"/>
  <c r="H27" i="1" s="1"/>
  <c r="H73" i="1"/>
  <c r="H72" i="1" s="1"/>
  <c r="L51" i="1"/>
  <c r="K27" i="1"/>
  <c r="I27" i="1"/>
  <c r="L39" i="1"/>
  <c r="L27" i="1" s="1"/>
  <c r="H51" i="1"/>
  <c r="J51" i="1"/>
  <c r="M51" i="1"/>
  <c r="K51" i="1"/>
  <c r="K22" i="1" s="1"/>
  <c r="K107" i="1" s="1"/>
  <c r="I51" i="1"/>
  <c r="M27" i="1" l="1"/>
  <c r="H22" i="1"/>
  <c r="H107" i="1" s="1"/>
  <c r="J22" i="1"/>
  <c r="J107" i="1" s="1"/>
  <c r="I22" i="1"/>
  <c r="I107" i="1" s="1"/>
  <c r="M22" i="1"/>
  <c r="M107" i="1" s="1"/>
  <c r="L22" i="1"/>
  <c r="L107" i="1" s="1"/>
</calcChain>
</file>

<file path=xl/sharedStrings.xml><?xml version="1.0" encoding="utf-8"?>
<sst xmlns="http://schemas.openxmlformats.org/spreadsheetml/2006/main" count="496" uniqueCount="93">
  <si>
    <t>№ п/п</t>
  </si>
  <si>
    <t>2015 год</t>
  </si>
  <si>
    <t xml:space="preserve">Омского муниципального района Омской области </t>
  </si>
  <si>
    <t>РАСПРЕДЕЛЕНИЕ</t>
  </si>
  <si>
    <t>группам и подгруппам видов расходов классификации расходов бюджетов</t>
  </si>
  <si>
    <t>Сумма, рублей</t>
  </si>
  <si>
    <t>2016 год</t>
  </si>
  <si>
    <t>Целевая статья</t>
  </si>
  <si>
    <t>Вид рас-ходов</t>
  </si>
  <si>
    <t>Всего</t>
  </si>
  <si>
    <t>в том числе за счет поступлений целевого характера</t>
  </si>
  <si>
    <t>1</t>
  </si>
  <si>
    <t>01</t>
  </si>
  <si>
    <t>0</t>
  </si>
  <si>
    <t>00</t>
  </si>
  <si>
    <t/>
  </si>
  <si>
    <t>02</t>
  </si>
  <si>
    <t>03</t>
  </si>
  <si>
    <t>05</t>
  </si>
  <si>
    <t>2</t>
  </si>
  <si>
    <t>Расходы на выплаты персоналу казенных учреждений</t>
  </si>
  <si>
    <t>04</t>
  </si>
  <si>
    <t>06</t>
  </si>
  <si>
    <t>07</t>
  </si>
  <si>
    <t>09</t>
  </si>
  <si>
    <t>10</t>
  </si>
  <si>
    <t>4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</si>
  <si>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</si>
  <si>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</si>
  <si>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</si>
  <si>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</si>
  <si>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Иные закупки товаров, работ и услуг для муниципальных нужд</t>
  </si>
  <si>
    <t>Строительство новых систем водоснабжения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</si>
  <si>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</si>
  <si>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</si>
  <si>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</si>
  <si>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</si>
  <si>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</si>
  <si>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</si>
  <si>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 xml:space="preserve">Повышение энергетической эффективности 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</si>
  <si>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годы"</t>
  </si>
  <si>
    <t>Подпрограмма "Оказание качественных услуг в социально-культурно сфере, повышение их доступности для населения Лузинского сельского поселения Омского муниципального района Омской области на 2014-2018 годы"</t>
  </si>
  <si>
    <t>Развитие творческого потенциала Лузинского поселения</t>
  </si>
  <si>
    <t>Реализация молодежной политики на территории Лузинского поселения</t>
  </si>
  <si>
    <t>Благоустройство</t>
  </si>
  <si>
    <t>Развитие физической культуры и спорта в Лузинском поселении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</si>
  <si>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</si>
  <si>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</si>
  <si>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Повышение эффективности деятельности Администрации сельского поселения</t>
  </si>
  <si>
    <t xml:space="preserve">Уплата налогов, сборов и иных обязательных платежей в бюджетную систему </t>
  </si>
  <si>
    <t>Содержание автомобильных дорог общего пользования</t>
  </si>
  <si>
    <t>Поддержка коммунального хозяйства в Лузинском сельском поселении</t>
  </si>
  <si>
    <t>Реконструкции систем водоснабжения</t>
  </si>
  <si>
    <t>Организация культурно-досугового обслуживания населения учреждениями культуры, проведение сельских культурных мероприятий и праздников</t>
  </si>
  <si>
    <t>Организационно-воспитательная работа с молодежью. Проведение мероприятий для детей и молодежи</t>
  </si>
  <si>
    <t>Организация, проведение и участие в областных, районных и сельских спортивных мероприятих, соревнованиях и праздниках</t>
  </si>
  <si>
    <t>Осуществление мероприятий по предоставлению других выплат социального характера</t>
  </si>
  <si>
    <t>Руководство и управление в сфере установленных функций государственных органов местного самоуправления</t>
  </si>
  <si>
    <t>Организация материально-технического и хозяйственного обеспечения деятельности Администрации</t>
  </si>
  <si>
    <t>Мероприятия по предупреждению и ликвидации последствий чрезвычайногых ситуаций и стихийных бедствий</t>
  </si>
  <si>
    <t>Формирование и использование средств резервных фондов</t>
  </si>
  <si>
    <t>Резервные средства</t>
  </si>
  <si>
    <t>Обеспечение проведения выборов и референдумов</t>
  </si>
  <si>
    <t>Мероприятия по землеустройству и зеслепользованию</t>
  </si>
  <si>
    <t>Организация библиотечного обслуживания</t>
  </si>
  <si>
    <t>Всего расходов</t>
  </si>
  <si>
    <t>Сопровождение программных продуктов муниципальных образований</t>
  </si>
  <si>
    <t>Организация и обеспечения мероприятий по решению других (общих) вопросов местного самоуправления</t>
  </si>
  <si>
    <t>Фиансовое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</si>
  <si>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Строительство и реконструкция новых системтеплоснабжения и водоотведения</t>
  </si>
  <si>
    <t>Мероприятия в области коммунального хозяйства</t>
  </si>
  <si>
    <t>51</t>
  </si>
  <si>
    <t>18</t>
  </si>
  <si>
    <t>на 2015 год и на плановый период 2016 и 2017 годов</t>
  </si>
  <si>
    <t xml:space="preserve"> на 2015 год и на плановый период 2016 и 2017 годов"</t>
  </si>
  <si>
    <t>2017 год</t>
  </si>
  <si>
    <t>6</t>
  </si>
  <si>
    <t>5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</si>
  <si>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годы"</t>
  </si>
  <si>
    <t>Формирование и развитие муниципальной собственности</t>
  </si>
  <si>
    <t>Оценка недвижимости, признание прав и регулирование отношений по муниципальной собственности</t>
  </si>
  <si>
    <t>бюджетных ассигнований бюджета Лузинского сельского поселения по целевым статьям</t>
  </si>
  <si>
    <t>(муниципальных программ и непрограммным направлениям деятельности),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</si>
  <si>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</si>
  <si>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</si>
  <si>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</si>
  <si>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</si>
  <si>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</si>
  <si>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Расходы на выплаты персоналу государственных (муниципальных) органов</t>
  </si>
  <si>
    <t xml:space="preserve">Приложение № 5 к решению Совета Лузинского сельского </t>
  </si>
  <si>
    <t xml:space="preserve">от 16.12.2014"О бюджете Лузинского сельского поселения </t>
  </si>
  <si>
    <t xml:space="preserve"> поселения " О внесении изменений в решение № 49 </t>
  </si>
  <si>
    <t>от 27.01.2015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</si>
</sst>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2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4" fontId="7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1" xfId="0" applyNumberFormat="1" applyFont="1" applyFill="1" applyBorder="1" applyAlignment="1" applyProtection="1">
      <alignment horizontal="left" vertical="top" wrapText="1" shrinkToFit="1"/>
    </xf>
    <xf numFmtId="49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2" xfId="0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workbookViewId="0">
      <selection activeCell="H1" sqref="H1"/>
    </sheetView>
  </sheetViews>
  <sheetFormatPr defaultRowHeight="12" x14ac:dyDescent="0.2"/>
  <cols>
    <col min="1" max="1" width="6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7.1640625" customWidth="1"/>
    <col min="8" max="8" width="20.33203125" customWidth="1"/>
    <col min="9" max="9" width="19.5" customWidth="1"/>
    <col min="10" max="11" width="18.1640625" customWidth="1"/>
    <col min="12" max="12" width="17.6640625" customWidth="1"/>
    <col min="13" max="13" width="20.5" customWidth="1"/>
    <col min="14" max="14" width="11.83203125" bestFit="1" customWidth="1"/>
    <col min="15" max="15" width="11.6640625" bestFit="1" customWidth="1"/>
  </cols>
  <sheetData>
    <row r="1" spans="1:13" ht="3" customHeight="1" x14ac:dyDescent="0.2">
      <c r="A1" s="1"/>
      <c r="B1" s="2"/>
      <c r="C1" s="2"/>
      <c r="D1" s="72"/>
      <c r="E1" s="59"/>
      <c r="F1" s="59"/>
      <c r="G1" s="3"/>
    </row>
    <row r="2" spans="1:13" ht="18.75" hidden="1" x14ac:dyDescent="0.2">
      <c r="A2" s="1"/>
      <c r="B2" s="2"/>
      <c r="D2" s="72"/>
      <c r="E2" s="73"/>
      <c r="F2" s="73"/>
      <c r="G2" s="4"/>
    </row>
    <row r="3" spans="1:13" ht="18.75" hidden="1" x14ac:dyDescent="0.2">
      <c r="A3" s="1"/>
      <c r="B3" s="2"/>
      <c r="C3" s="2"/>
      <c r="D3" s="58"/>
      <c r="E3" s="59"/>
      <c r="F3" s="59"/>
      <c r="G3" s="4"/>
    </row>
    <row r="4" spans="1:13" ht="18.75" x14ac:dyDescent="0.2">
      <c r="A4" s="1"/>
      <c r="B4" s="2"/>
      <c r="C4" s="2"/>
      <c r="D4" s="58"/>
      <c r="E4" s="59"/>
      <c r="F4" s="59"/>
      <c r="G4" s="4"/>
      <c r="K4" s="52" t="s">
        <v>89</v>
      </c>
      <c r="L4" s="53"/>
      <c r="M4" s="53"/>
    </row>
    <row r="5" spans="1:13" ht="18.75" x14ac:dyDescent="0.2">
      <c r="A5" s="1"/>
      <c r="B5" s="2"/>
      <c r="C5" s="2"/>
      <c r="D5" s="58"/>
      <c r="E5" s="59"/>
      <c r="F5" s="59"/>
      <c r="G5" s="5"/>
      <c r="K5" s="52" t="s">
        <v>91</v>
      </c>
      <c r="L5" s="54"/>
      <c r="M5" s="54"/>
    </row>
    <row r="6" spans="1:13" ht="18.75" x14ac:dyDescent="0.2">
      <c r="A6" s="1"/>
      <c r="B6" s="2"/>
      <c r="C6" s="2"/>
      <c r="D6" s="58"/>
      <c r="E6" s="59"/>
      <c r="F6" s="59"/>
      <c r="G6" s="5"/>
      <c r="K6" s="55" t="s">
        <v>90</v>
      </c>
      <c r="L6" s="53"/>
      <c r="M6" s="53"/>
    </row>
    <row r="7" spans="1:13" ht="18.75" x14ac:dyDescent="0.2">
      <c r="A7" s="1"/>
      <c r="B7" s="2"/>
      <c r="C7" s="2"/>
      <c r="D7" s="55"/>
      <c r="E7" s="55"/>
      <c r="F7" s="57"/>
      <c r="G7" s="57"/>
      <c r="K7" s="55" t="s">
        <v>2</v>
      </c>
      <c r="L7" s="53"/>
      <c r="M7" s="53"/>
    </row>
    <row r="8" spans="1:13" ht="18.75" x14ac:dyDescent="0.2">
      <c r="A8" s="1"/>
      <c r="B8" s="2"/>
      <c r="C8" s="2"/>
      <c r="D8" s="1"/>
      <c r="E8" s="1"/>
      <c r="F8" s="1"/>
      <c r="K8" s="55" t="s">
        <v>74</v>
      </c>
      <c r="L8" s="53"/>
      <c r="M8" s="53"/>
    </row>
    <row r="9" spans="1:13" ht="30" customHeight="1" x14ac:dyDescent="0.2">
      <c r="A9" s="60"/>
      <c r="B9" s="60"/>
      <c r="C9" s="60"/>
      <c r="D9" s="60"/>
      <c r="E9" s="60"/>
      <c r="F9" s="60"/>
      <c r="K9" s="55" t="s">
        <v>92</v>
      </c>
      <c r="L9" s="53"/>
      <c r="M9" s="53"/>
    </row>
    <row r="10" spans="1:13" ht="33.75" hidden="1" customHeight="1" x14ac:dyDescent="0.2">
      <c r="A10" s="71"/>
      <c r="B10" s="71"/>
      <c r="C10" s="71"/>
      <c r="D10" s="71"/>
      <c r="E10" s="71"/>
      <c r="F10" s="71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</row>
    <row r="13" spans="1:13" ht="18.75" x14ac:dyDescent="0.2">
      <c r="A13" s="56" t="s">
        <v>81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</row>
    <row r="14" spans="1:13" ht="18.75" x14ac:dyDescent="0.2">
      <c r="A14" s="56" t="s">
        <v>82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  <row r="15" spans="1:13" ht="18.75" x14ac:dyDescent="0.2">
      <c r="A15" s="56" t="s">
        <v>4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</row>
    <row r="16" spans="1:13" ht="19.5" customHeight="1" x14ac:dyDescent="0.2">
      <c r="A16" s="56" t="s">
        <v>73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</row>
    <row r="17" spans="1:15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49" t="s">
        <v>0</v>
      </c>
      <c r="B18" s="62" t="s">
        <v>35</v>
      </c>
      <c r="C18" s="62" t="s">
        <v>34</v>
      </c>
      <c r="D18" s="62"/>
      <c r="E18" s="62"/>
      <c r="F18" s="62"/>
      <c r="G18" s="62"/>
      <c r="H18" s="64" t="s">
        <v>5</v>
      </c>
      <c r="I18" s="65"/>
      <c r="J18" s="65"/>
      <c r="K18" s="65"/>
      <c r="L18" s="66"/>
      <c r="M18" s="66"/>
    </row>
    <row r="19" spans="1:15" ht="44.25" customHeight="1" x14ac:dyDescent="0.2">
      <c r="A19" s="49"/>
      <c r="B19" s="62"/>
      <c r="C19" s="62"/>
      <c r="D19" s="62"/>
      <c r="E19" s="62"/>
      <c r="F19" s="62"/>
      <c r="G19" s="62"/>
      <c r="H19" s="67" t="s">
        <v>1</v>
      </c>
      <c r="I19" s="68"/>
      <c r="J19" s="69" t="s">
        <v>6</v>
      </c>
      <c r="K19" s="68"/>
      <c r="L19" s="65" t="s">
        <v>75</v>
      </c>
      <c r="M19" s="66"/>
    </row>
    <row r="20" spans="1:15" ht="93.75" customHeight="1" x14ac:dyDescent="0.2">
      <c r="A20" s="61"/>
      <c r="B20" s="63"/>
      <c r="C20" s="70" t="s">
        <v>7</v>
      </c>
      <c r="D20" s="70"/>
      <c r="E20" s="70"/>
      <c r="F20" s="70"/>
      <c r="G20" s="29" t="s">
        <v>8</v>
      </c>
      <c r="H20" s="32" t="s">
        <v>9</v>
      </c>
      <c r="I20" s="30" t="s">
        <v>10</v>
      </c>
      <c r="J20" s="12" t="s">
        <v>9</v>
      </c>
      <c r="K20" s="30" t="s">
        <v>10</v>
      </c>
      <c r="L20" s="32" t="s">
        <v>9</v>
      </c>
      <c r="M20" s="30" t="s">
        <v>10</v>
      </c>
    </row>
    <row r="21" spans="1:15" ht="23.25" customHeight="1" x14ac:dyDescent="0.2">
      <c r="A21" s="28">
        <v>1</v>
      </c>
      <c r="B21" s="31">
        <v>2</v>
      </c>
      <c r="C21" s="49">
        <v>3</v>
      </c>
      <c r="D21" s="50"/>
      <c r="E21" s="50"/>
      <c r="F21" s="51"/>
      <c r="G21" s="29">
        <v>4</v>
      </c>
      <c r="H21" s="28">
        <v>5</v>
      </c>
      <c r="I21" s="29">
        <v>6</v>
      </c>
      <c r="J21" s="13">
        <v>7</v>
      </c>
      <c r="K21" s="29">
        <v>8</v>
      </c>
      <c r="L21" s="13">
        <v>9</v>
      </c>
      <c r="M21" s="29">
        <v>10</v>
      </c>
    </row>
    <row r="22" spans="1:15" ht="147.75" customHeight="1" x14ac:dyDescent="0.2">
      <c r="A22" s="18" t="s">
        <v>11</v>
      </c>
      <c r="B22" s="37" t="s">
        <v>27</v>
      </c>
      <c r="C22" s="38" t="s">
        <v>25</v>
      </c>
      <c r="D22" s="39" t="s">
        <v>13</v>
      </c>
      <c r="E22" s="39" t="s">
        <v>14</v>
      </c>
      <c r="F22" s="39" t="s">
        <v>14</v>
      </c>
      <c r="G22" s="39" t="s">
        <v>15</v>
      </c>
      <c r="H22" s="21">
        <f>H27+H46+H51+H67+H72</f>
        <v>15479205.26</v>
      </c>
      <c r="I22" s="21">
        <f t="shared" ref="I22:M22" si="0">I23+I27+I46+I51+I72</f>
        <v>797118</v>
      </c>
      <c r="J22" s="21">
        <f t="shared" si="0"/>
        <v>16064160.66</v>
      </c>
      <c r="K22" s="21">
        <f t="shared" si="0"/>
        <v>797118</v>
      </c>
      <c r="L22" s="21">
        <f>L23+L27+L46+L51+L72</f>
        <v>15739332.02</v>
      </c>
      <c r="M22" s="21">
        <f t="shared" si="0"/>
        <v>0</v>
      </c>
      <c r="O22" s="27"/>
    </row>
    <row r="23" spans="1:15" ht="110.25" hidden="1" x14ac:dyDescent="0.2">
      <c r="A23" s="19" t="s">
        <v>15</v>
      </c>
      <c r="B23" s="36" t="s">
        <v>28</v>
      </c>
      <c r="C23" s="40" t="s">
        <v>25</v>
      </c>
      <c r="D23" s="41" t="s">
        <v>11</v>
      </c>
      <c r="E23" s="41" t="s">
        <v>14</v>
      </c>
      <c r="F23" s="41" t="s">
        <v>14</v>
      </c>
      <c r="G23" s="41" t="s">
        <v>15</v>
      </c>
      <c r="H23" s="20">
        <f>H24</f>
        <v>0</v>
      </c>
      <c r="I23" s="20">
        <f t="shared" ref="I23:L25" si="1">I24</f>
        <v>0</v>
      </c>
      <c r="J23" s="20">
        <f t="shared" si="1"/>
        <v>0</v>
      </c>
      <c r="K23" s="20">
        <f t="shared" si="1"/>
        <v>0</v>
      </c>
      <c r="L23" s="20">
        <f t="shared" si="1"/>
        <v>0</v>
      </c>
      <c r="M23" s="20">
        <v>0</v>
      </c>
    </row>
    <row r="24" spans="1:15" ht="31.5" hidden="1" x14ac:dyDescent="0.2">
      <c r="A24" s="14" t="s">
        <v>15</v>
      </c>
      <c r="B24" s="35" t="s">
        <v>50</v>
      </c>
      <c r="C24" s="42" t="s">
        <v>25</v>
      </c>
      <c r="D24" s="33" t="s">
        <v>11</v>
      </c>
      <c r="E24" s="33" t="s">
        <v>12</v>
      </c>
      <c r="F24" s="33" t="s">
        <v>14</v>
      </c>
      <c r="G24" s="33" t="s">
        <v>15</v>
      </c>
      <c r="H24" s="16">
        <f t="shared" ref="H24:H25" si="2">H25</f>
        <v>0</v>
      </c>
      <c r="I24" s="16">
        <f t="shared" si="1"/>
        <v>0</v>
      </c>
      <c r="J24" s="16">
        <f t="shared" si="1"/>
        <v>0</v>
      </c>
      <c r="K24" s="16">
        <f t="shared" si="1"/>
        <v>0</v>
      </c>
      <c r="L24" s="16">
        <f t="shared" si="1"/>
        <v>0</v>
      </c>
      <c r="M24" s="15">
        <v>0</v>
      </c>
    </row>
    <row r="25" spans="1:15" ht="47.25" hidden="1" x14ac:dyDescent="0.2">
      <c r="A25" s="14" t="s">
        <v>15</v>
      </c>
      <c r="B25" s="35" t="s">
        <v>29</v>
      </c>
      <c r="C25" s="42" t="s">
        <v>25</v>
      </c>
      <c r="D25" s="42" t="s">
        <v>11</v>
      </c>
      <c r="E25" s="42" t="s">
        <v>12</v>
      </c>
      <c r="F25" s="42" t="s">
        <v>12</v>
      </c>
      <c r="G25" s="33" t="s">
        <v>15</v>
      </c>
      <c r="H25" s="16">
        <f t="shared" si="2"/>
        <v>0</v>
      </c>
      <c r="I25" s="16">
        <f t="shared" si="1"/>
        <v>0</v>
      </c>
      <c r="J25" s="16">
        <f t="shared" si="1"/>
        <v>0</v>
      </c>
      <c r="K25" s="16">
        <f t="shared" si="1"/>
        <v>0</v>
      </c>
      <c r="L25" s="16">
        <f t="shared" si="1"/>
        <v>0</v>
      </c>
      <c r="M25" s="15">
        <v>0</v>
      </c>
    </row>
    <row r="26" spans="1:15" ht="31.5" hidden="1" x14ac:dyDescent="0.2">
      <c r="A26" s="14" t="s">
        <v>15</v>
      </c>
      <c r="B26" s="17" t="s">
        <v>31</v>
      </c>
      <c r="C26" s="42" t="s">
        <v>25</v>
      </c>
      <c r="D26" s="42" t="s">
        <v>11</v>
      </c>
      <c r="E26" s="42" t="s">
        <v>12</v>
      </c>
      <c r="F26" s="42" t="s">
        <v>12</v>
      </c>
      <c r="G26" s="33">
        <v>220</v>
      </c>
      <c r="H26" s="16">
        <v>0</v>
      </c>
      <c r="I26" s="15">
        <v>0</v>
      </c>
      <c r="J26" s="16">
        <v>0</v>
      </c>
      <c r="K26" s="15">
        <v>0</v>
      </c>
      <c r="L26" s="16">
        <v>0</v>
      </c>
      <c r="M26" s="15">
        <v>0</v>
      </c>
    </row>
    <row r="27" spans="1:15" ht="112.5" customHeight="1" x14ac:dyDescent="0.2">
      <c r="A27" s="14" t="s">
        <v>15</v>
      </c>
      <c r="B27" s="36" t="s">
        <v>30</v>
      </c>
      <c r="C27" s="40" t="s">
        <v>25</v>
      </c>
      <c r="D27" s="40">
        <v>2</v>
      </c>
      <c r="E27" s="40" t="s">
        <v>14</v>
      </c>
      <c r="F27" s="40" t="s">
        <v>14</v>
      </c>
      <c r="G27" s="41"/>
      <c r="H27" s="20">
        <f>H28+H39</f>
        <v>4079788.03</v>
      </c>
      <c r="I27" s="20">
        <f t="shared" ref="I27:M27" si="3">I28+I39</f>
        <v>0</v>
      </c>
      <c r="J27" s="20">
        <f t="shared" si="3"/>
        <v>4700000</v>
      </c>
      <c r="K27" s="20">
        <f t="shared" si="3"/>
        <v>0</v>
      </c>
      <c r="L27" s="20">
        <f t="shared" si="3"/>
        <v>5400000</v>
      </c>
      <c r="M27" s="20">
        <f t="shared" si="3"/>
        <v>0</v>
      </c>
    </row>
    <row r="28" spans="1:15" ht="16.5" hidden="1" customHeight="1" x14ac:dyDescent="0.2">
      <c r="A28" s="14" t="s">
        <v>15</v>
      </c>
      <c r="B28" s="35" t="s">
        <v>51</v>
      </c>
      <c r="C28" s="42" t="s">
        <v>25</v>
      </c>
      <c r="D28" s="42">
        <v>2</v>
      </c>
      <c r="E28" s="42" t="s">
        <v>12</v>
      </c>
      <c r="F28" s="42" t="s">
        <v>14</v>
      </c>
      <c r="G28" s="33" t="s">
        <v>15</v>
      </c>
      <c r="H28" s="16">
        <f>H29+H31+H33+H35+H37</f>
        <v>0</v>
      </c>
      <c r="I28" s="16">
        <f t="shared" ref="I28:M28" si="4">I29+I31+I33+I35+I37</f>
        <v>0</v>
      </c>
      <c r="J28" s="16">
        <f t="shared" si="4"/>
        <v>0</v>
      </c>
      <c r="K28" s="16">
        <f t="shared" si="4"/>
        <v>0</v>
      </c>
      <c r="L28" s="16">
        <f t="shared" si="4"/>
        <v>0</v>
      </c>
      <c r="M28" s="16">
        <f t="shared" si="4"/>
        <v>0</v>
      </c>
    </row>
    <row r="29" spans="1:15" ht="31.5" hidden="1" x14ac:dyDescent="0.2">
      <c r="A29" s="14" t="s">
        <v>15</v>
      </c>
      <c r="B29" s="35" t="s">
        <v>52</v>
      </c>
      <c r="C29" s="42" t="s">
        <v>25</v>
      </c>
      <c r="D29" s="42">
        <v>2</v>
      </c>
      <c r="E29" s="42" t="s">
        <v>12</v>
      </c>
      <c r="F29" s="42" t="s">
        <v>12</v>
      </c>
      <c r="G29" s="33" t="s">
        <v>15</v>
      </c>
      <c r="H29" s="16">
        <f>H30</f>
        <v>0</v>
      </c>
      <c r="I29" s="16">
        <f t="shared" ref="I29:M29" si="5">I30</f>
        <v>0</v>
      </c>
      <c r="J29" s="16">
        <f t="shared" si="5"/>
        <v>0</v>
      </c>
      <c r="K29" s="16">
        <f t="shared" si="5"/>
        <v>0</v>
      </c>
      <c r="L29" s="16">
        <f t="shared" si="5"/>
        <v>0</v>
      </c>
      <c r="M29" s="16">
        <f t="shared" si="5"/>
        <v>0</v>
      </c>
    </row>
    <row r="30" spans="1:15" ht="31.5" hidden="1" x14ac:dyDescent="0.2">
      <c r="A30" s="14" t="s">
        <v>15</v>
      </c>
      <c r="B30" s="17" t="s">
        <v>31</v>
      </c>
      <c r="C30" s="42" t="s">
        <v>25</v>
      </c>
      <c r="D30" s="42">
        <v>2</v>
      </c>
      <c r="E30" s="42" t="s">
        <v>12</v>
      </c>
      <c r="F30" s="42" t="s">
        <v>12</v>
      </c>
      <c r="G30" s="33">
        <v>220</v>
      </c>
      <c r="H30" s="16">
        <v>0</v>
      </c>
      <c r="I30" s="15">
        <v>0</v>
      </c>
      <c r="J30" s="16">
        <v>0</v>
      </c>
      <c r="K30" s="15">
        <v>0</v>
      </c>
      <c r="L30" s="16">
        <v>0</v>
      </c>
      <c r="M30" s="15">
        <v>0</v>
      </c>
    </row>
    <row r="31" spans="1:15" ht="31.5" hidden="1" x14ac:dyDescent="0.2">
      <c r="A31" s="14"/>
      <c r="B31" s="17" t="s">
        <v>32</v>
      </c>
      <c r="C31" s="42" t="s">
        <v>25</v>
      </c>
      <c r="D31" s="42" t="s">
        <v>19</v>
      </c>
      <c r="E31" s="42" t="s">
        <v>12</v>
      </c>
      <c r="F31" s="42" t="s">
        <v>16</v>
      </c>
      <c r="G31" s="33"/>
      <c r="H31" s="16">
        <f>H32</f>
        <v>0</v>
      </c>
      <c r="I31" s="16">
        <f t="shared" ref="I31:M31" si="6">I32</f>
        <v>0</v>
      </c>
      <c r="J31" s="16">
        <f t="shared" si="6"/>
        <v>0</v>
      </c>
      <c r="K31" s="16">
        <f t="shared" si="6"/>
        <v>0</v>
      </c>
      <c r="L31" s="16">
        <f t="shared" si="6"/>
        <v>0</v>
      </c>
      <c r="M31" s="16">
        <f t="shared" si="6"/>
        <v>0</v>
      </c>
    </row>
    <row r="32" spans="1:15" ht="31.5" hidden="1" x14ac:dyDescent="0.2">
      <c r="A32" s="14"/>
      <c r="B32" s="17" t="s">
        <v>31</v>
      </c>
      <c r="C32" s="42" t="s">
        <v>25</v>
      </c>
      <c r="D32" s="42" t="s">
        <v>19</v>
      </c>
      <c r="E32" s="42" t="s">
        <v>12</v>
      </c>
      <c r="F32" s="42" t="s">
        <v>16</v>
      </c>
      <c r="G32" s="33">
        <v>220</v>
      </c>
      <c r="H32" s="16">
        <v>0</v>
      </c>
      <c r="I32" s="15">
        <v>0</v>
      </c>
      <c r="J32" s="16">
        <v>0</v>
      </c>
      <c r="K32" s="15">
        <v>0</v>
      </c>
      <c r="L32" s="16">
        <v>0</v>
      </c>
      <c r="M32" s="15">
        <v>0</v>
      </c>
    </row>
    <row r="33" spans="1:14" ht="47.25" hidden="1" x14ac:dyDescent="0.2">
      <c r="A33" s="14"/>
      <c r="B33" s="17" t="s">
        <v>69</v>
      </c>
      <c r="C33" s="42" t="s">
        <v>25</v>
      </c>
      <c r="D33" s="42" t="s">
        <v>19</v>
      </c>
      <c r="E33" s="42" t="s">
        <v>12</v>
      </c>
      <c r="F33" s="42" t="s">
        <v>17</v>
      </c>
      <c r="G33" s="33"/>
      <c r="H33" s="16">
        <f>H34</f>
        <v>0</v>
      </c>
      <c r="I33" s="16">
        <f t="shared" ref="I33:M33" si="7">I34</f>
        <v>0</v>
      </c>
      <c r="J33" s="16">
        <f t="shared" si="7"/>
        <v>0</v>
      </c>
      <c r="K33" s="16">
        <f t="shared" si="7"/>
        <v>0</v>
      </c>
      <c r="L33" s="16">
        <f t="shared" si="7"/>
        <v>0</v>
      </c>
      <c r="M33" s="16">
        <f t="shared" si="7"/>
        <v>0</v>
      </c>
    </row>
    <row r="34" spans="1:14" ht="31.5" hidden="1" x14ac:dyDescent="0.2">
      <c r="A34" s="14"/>
      <c r="B34" s="17" t="s">
        <v>31</v>
      </c>
      <c r="C34" s="42" t="s">
        <v>25</v>
      </c>
      <c r="D34" s="42" t="s">
        <v>19</v>
      </c>
      <c r="E34" s="42" t="s">
        <v>12</v>
      </c>
      <c r="F34" s="42" t="s">
        <v>17</v>
      </c>
      <c r="G34" s="33">
        <v>220</v>
      </c>
      <c r="H34" s="16">
        <v>0</v>
      </c>
      <c r="I34" s="15">
        <v>0</v>
      </c>
      <c r="J34" s="16">
        <v>0</v>
      </c>
      <c r="K34" s="15">
        <v>0</v>
      </c>
      <c r="L34" s="16">
        <v>0</v>
      </c>
      <c r="M34" s="15">
        <v>0</v>
      </c>
    </row>
    <row r="35" spans="1:14" ht="47.25" hidden="1" x14ac:dyDescent="0.2">
      <c r="A35" s="14"/>
      <c r="B35" s="17" t="s">
        <v>33</v>
      </c>
      <c r="C35" s="42" t="s">
        <v>25</v>
      </c>
      <c r="D35" s="42" t="s">
        <v>19</v>
      </c>
      <c r="E35" s="42" t="s">
        <v>12</v>
      </c>
      <c r="F35" s="42" t="s">
        <v>21</v>
      </c>
      <c r="G35" s="33"/>
      <c r="H35" s="16">
        <v>0</v>
      </c>
      <c r="I35" s="16">
        <f t="shared" ref="I35:M35" si="8">I36</f>
        <v>0</v>
      </c>
      <c r="J35" s="16">
        <v>0</v>
      </c>
      <c r="K35" s="16">
        <f t="shared" si="8"/>
        <v>0</v>
      </c>
      <c r="L35" s="16">
        <v>0</v>
      </c>
      <c r="M35" s="16">
        <f t="shared" si="8"/>
        <v>0</v>
      </c>
    </row>
    <row r="36" spans="1:14" ht="31.5" hidden="1" x14ac:dyDescent="0.2">
      <c r="A36" s="14"/>
      <c r="B36" s="17" t="s">
        <v>31</v>
      </c>
      <c r="C36" s="42" t="s">
        <v>25</v>
      </c>
      <c r="D36" s="42" t="s">
        <v>19</v>
      </c>
      <c r="E36" s="42" t="s">
        <v>12</v>
      </c>
      <c r="F36" s="42" t="s">
        <v>21</v>
      </c>
      <c r="G36" s="33">
        <v>220</v>
      </c>
      <c r="H36" s="16">
        <v>400000</v>
      </c>
      <c r="I36" s="15">
        <v>0</v>
      </c>
      <c r="J36" s="16">
        <v>400000</v>
      </c>
      <c r="K36" s="15">
        <v>0</v>
      </c>
      <c r="L36" s="16">
        <v>400000</v>
      </c>
      <c r="M36" s="15">
        <v>0</v>
      </c>
    </row>
    <row r="37" spans="1:14" ht="42" hidden="1" customHeight="1" x14ac:dyDescent="0.2">
      <c r="A37" s="14"/>
      <c r="B37" s="17" t="s">
        <v>70</v>
      </c>
      <c r="C37" s="42" t="s">
        <v>25</v>
      </c>
      <c r="D37" s="42" t="s">
        <v>19</v>
      </c>
      <c r="E37" s="42" t="s">
        <v>12</v>
      </c>
      <c r="F37" s="42" t="s">
        <v>18</v>
      </c>
      <c r="G37" s="33"/>
      <c r="H37" s="16">
        <f>H38</f>
        <v>0</v>
      </c>
      <c r="I37" s="16">
        <f t="shared" ref="I37:M37" si="9">I38</f>
        <v>0</v>
      </c>
      <c r="J37" s="16">
        <f t="shared" si="9"/>
        <v>0</v>
      </c>
      <c r="K37" s="16">
        <f t="shared" si="9"/>
        <v>0</v>
      </c>
      <c r="L37" s="16">
        <f t="shared" si="9"/>
        <v>0</v>
      </c>
      <c r="M37" s="16">
        <f t="shared" si="9"/>
        <v>0</v>
      </c>
    </row>
    <row r="38" spans="1:14" ht="20.25" hidden="1" customHeight="1" x14ac:dyDescent="0.2">
      <c r="A38" s="14"/>
      <c r="B38" s="17" t="s">
        <v>31</v>
      </c>
      <c r="C38" s="42" t="s">
        <v>25</v>
      </c>
      <c r="D38" s="42" t="s">
        <v>19</v>
      </c>
      <c r="E38" s="42" t="s">
        <v>12</v>
      </c>
      <c r="F38" s="42" t="s">
        <v>18</v>
      </c>
      <c r="G38" s="33">
        <v>220</v>
      </c>
      <c r="H38" s="16">
        <v>0</v>
      </c>
      <c r="I38" s="15">
        <v>0</v>
      </c>
      <c r="J38" s="16">
        <v>0</v>
      </c>
      <c r="K38" s="15">
        <v>0</v>
      </c>
      <c r="L38" s="16">
        <v>0</v>
      </c>
      <c r="M38" s="15">
        <v>0</v>
      </c>
    </row>
    <row r="39" spans="1:14" ht="26.25" customHeight="1" x14ac:dyDescent="0.2">
      <c r="A39" s="14" t="s">
        <v>15</v>
      </c>
      <c r="B39" s="35" t="s">
        <v>44</v>
      </c>
      <c r="C39" s="42" t="s">
        <v>25</v>
      </c>
      <c r="D39" s="42" t="s">
        <v>19</v>
      </c>
      <c r="E39" s="42" t="s">
        <v>16</v>
      </c>
      <c r="F39" s="42" t="s">
        <v>14</v>
      </c>
      <c r="G39" s="33" t="s">
        <v>15</v>
      </c>
      <c r="H39" s="16">
        <f>H40+H43</f>
        <v>4079788.03</v>
      </c>
      <c r="I39" s="16">
        <f t="shared" ref="I39:M39" si="10">I40+I43</f>
        <v>0</v>
      </c>
      <c r="J39" s="16">
        <f t="shared" si="10"/>
        <v>4700000</v>
      </c>
      <c r="K39" s="16">
        <f t="shared" si="10"/>
        <v>0</v>
      </c>
      <c r="L39" s="16">
        <f t="shared" si="10"/>
        <v>5400000</v>
      </c>
      <c r="M39" s="16">
        <f t="shared" si="10"/>
        <v>0</v>
      </c>
    </row>
    <row r="40" spans="1:14" ht="31.5" x14ac:dyDescent="0.2">
      <c r="A40" s="14" t="s">
        <v>15</v>
      </c>
      <c r="B40" s="35" t="s">
        <v>36</v>
      </c>
      <c r="C40" s="42" t="s">
        <v>25</v>
      </c>
      <c r="D40" s="42" t="s">
        <v>19</v>
      </c>
      <c r="E40" s="42" t="s">
        <v>16</v>
      </c>
      <c r="F40" s="42" t="s">
        <v>12</v>
      </c>
      <c r="G40" s="33" t="s">
        <v>15</v>
      </c>
      <c r="H40" s="16">
        <f>H42</f>
        <v>1500000</v>
      </c>
      <c r="I40" s="16">
        <f t="shared" ref="I40:M40" si="11">I42</f>
        <v>0</v>
      </c>
      <c r="J40" s="16">
        <f t="shared" si="11"/>
        <v>2000000</v>
      </c>
      <c r="K40" s="16">
        <f t="shared" si="11"/>
        <v>0</v>
      </c>
      <c r="L40" s="16">
        <f t="shared" si="11"/>
        <v>2500000</v>
      </c>
      <c r="M40" s="16">
        <f t="shared" si="11"/>
        <v>0</v>
      </c>
    </row>
    <row r="41" spans="1:14" ht="47.25" x14ac:dyDescent="0.2">
      <c r="A41" s="14"/>
      <c r="B41" s="22" t="s">
        <v>83</v>
      </c>
      <c r="C41" s="42" t="s">
        <v>25</v>
      </c>
      <c r="D41" s="42" t="s">
        <v>19</v>
      </c>
      <c r="E41" s="42" t="s">
        <v>16</v>
      </c>
      <c r="F41" s="42" t="s">
        <v>12</v>
      </c>
      <c r="G41" s="33">
        <v>200</v>
      </c>
      <c r="H41" s="16">
        <f>H42</f>
        <v>1500000</v>
      </c>
      <c r="I41" s="16">
        <f t="shared" ref="I41:M41" si="12">I42</f>
        <v>0</v>
      </c>
      <c r="J41" s="16">
        <f t="shared" si="12"/>
        <v>2000000</v>
      </c>
      <c r="K41" s="16">
        <f t="shared" si="12"/>
        <v>0</v>
      </c>
      <c r="L41" s="16">
        <f t="shared" si="12"/>
        <v>2500000</v>
      </c>
      <c r="M41" s="16">
        <f t="shared" si="12"/>
        <v>0</v>
      </c>
    </row>
    <row r="42" spans="1:14" ht="63" x14ac:dyDescent="0.2">
      <c r="A42" s="14" t="s">
        <v>15</v>
      </c>
      <c r="B42" s="22" t="s">
        <v>84</v>
      </c>
      <c r="C42" s="42" t="s">
        <v>25</v>
      </c>
      <c r="D42" s="42" t="s">
        <v>19</v>
      </c>
      <c r="E42" s="42" t="s">
        <v>16</v>
      </c>
      <c r="F42" s="42" t="s">
        <v>12</v>
      </c>
      <c r="G42" s="33">
        <v>240</v>
      </c>
      <c r="H42" s="16">
        <v>1500000</v>
      </c>
      <c r="I42" s="15">
        <v>0</v>
      </c>
      <c r="J42" s="16">
        <v>2000000</v>
      </c>
      <c r="K42" s="15">
        <v>0</v>
      </c>
      <c r="L42" s="16">
        <v>2500000</v>
      </c>
      <c r="M42" s="15">
        <v>0</v>
      </c>
    </row>
    <row r="43" spans="1:14" ht="31.5" x14ac:dyDescent="0.2">
      <c r="A43" s="14"/>
      <c r="B43" s="17" t="s">
        <v>37</v>
      </c>
      <c r="C43" s="42" t="s">
        <v>25</v>
      </c>
      <c r="D43" s="42" t="s">
        <v>19</v>
      </c>
      <c r="E43" s="42" t="s">
        <v>16</v>
      </c>
      <c r="F43" s="42" t="s">
        <v>16</v>
      </c>
      <c r="G43" s="33"/>
      <c r="H43" s="16">
        <f>H45</f>
        <v>2579788.0299999998</v>
      </c>
      <c r="I43" s="16">
        <f t="shared" ref="I43:M43" si="13">I45</f>
        <v>0</v>
      </c>
      <c r="J43" s="16">
        <f t="shared" si="13"/>
        <v>2700000</v>
      </c>
      <c r="K43" s="16">
        <f t="shared" si="13"/>
        <v>0</v>
      </c>
      <c r="L43" s="16">
        <f>L45</f>
        <v>2900000</v>
      </c>
      <c r="M43" s="16">
        <f t="shared" si="13"/>
        <v>0</v>
      </c>
    </row>
    <row r="44" spans="1:14" ht="47.25" x14ac:dyDescent="0.2">
      <c r="A44" s="14"/>
      <c r="B44" s="22" t="s">
        <v>83</v>
      </c>
      <c r="C44" s="42" t="s">
        <v>25</v>
      </c>
      <c r="D44" s="42" t="s">
        <v>19</v>
      </c>
      <c r="E44" s="42" t="s">
        <v>16</v>
      </c>
      <c r="F44" s="42" t="s">
        <v>16</v>
      </c>
      <c r="G44" s="33">
        <v>200</v>
      </c>
      <c r="H44" s="16">
        <f>H45</f>
        <v>2579788.0299999998</v>
      </c>
      <c r="I44" s="16">
        <f t="shared" ref="I44:M44" si="14">I45</f>
        <v>0</v>
      </c>
      <c r="J44" s="16">
        <f t="shared" si="14"/>
        <v>2700000</v>
      </c>
      <c r="K44" s="16">
        <f t="shared" si="14"/>
        <v>0</v>
      </c>
      <c r="L44" s="16">
        <f t="shared" si="14"/>
        <v>2900000</v>
      </c>
      <c r="M44" s="16">
        <f t="shared" si="14"/>
        <v>0</v>
      </c>
      <c r="N44" s="34"/>
    </row>
    <row r="45" spans="1:14" ht="63" x14ac:dyDescent="0.2">
      <c r="A45" s="14"/>
      <c r="B45" s="22" t="s">
        <v>84</v>
      </c>
      <c r="C45" s="42" t="s">
        <v>25</v>
      </c>
      <c r="D45" s="42" t="s">
        <v>19</v>
      </c>
      <c r="E45" s="42" t="s">
        <v>16</v>
      </c>
      <c r="F45" s="42" t="s">
        <v>16</v>
      </c>
      <c r="G45" s="33">
        <v>240</v>
      </c>
      <c r="H45" s="16">
        <v>2579788.0299999998</v>
      </c>
      <c r="I45" s="15">
        <v>0</v>
      </c>
      <c r="J45" s="16">
        <v>2700000</v>
      </c>
      <c r="K45" s="15">
        <v>0</v>
      </c>
      <c r="L45" s="16">
        <v>2900000</v>
      </c>
      <c r="M45" s="15">
        <v>0</v>
      </c>
    </row>
    <row r="46" spans="1:14" ht="144.75" customHeight="1" x14ac:dyDescent="0.2">
      <c r="A46" s="19" t="s">
        <v>15</v>
      </c>
      <c r="B46" s="36" t="s">
        <v>40</v>
      </c>
      <c r="C46" s="40" t="s">
        <v>25</v>
      </c>
      <c r="D46" s="40" t="s">
        <v>38</v>
      </c>
      <c r="E46" s="40" t="s">
        <v>14</v>
      </c>
      <c r="F46" s="40" t="s">
        <v>14</v>
      </c>
      <c r="G46" s="41" t="s">
        <v>15</v>
      </c>
      <c r="H46" s="20">
        <f>H47</f>
        <v>10000</v>
      </c>
      <c r="I46" s="20">
        <f t="shared" ref="I46:M46" si="15">I47</f>
        <v>0</v>
      </c>
      <c r="J46" s="20">
        <f t="shared" si="15"/>
        <v>10000</v>
      </c>
      <c r="K46" s="20">
        <f t="shared" si="15"/>
        <v>0</v>
      </c>
      <c r="L46" s="20">
        <f t="shared" si="15"/>
        <v>10000</v>
      </c>
      <c r="M46" s="20">
        <f t="shared" si="15"/>
        <v>0</v>
      </c>
    </row>
    <row r="47" spans="1:14" ht="36.75" customHeight="1" x14ac:dyDescent="0.2">
      <c r="A47" s="14" t="s">
        <v>15</v>
      </c>
      <c r="B47" s="35" t="s">
        <v>39</v>
      </c>
      <c r="C47" s="42" t="s">
        <v>25</v>
      </c>
      <c r="D47" s="42" t="s">
        <v>38</v>
      </c>
      <c r="E47" s="42" t="s">
        <v>12</v>
      </c>
      <c r="F47" s="42" t="s">
        <v>14</v>
      </c>
      <c r="G47" s="33"/>
      <c r="H47" s="16">
        <f>H48</f>
        <v>10000</v>
      </c>
      <c r="I47" s="16">
        <f t="shared" ref="I47:M47" si="16">I48</f>
        <v>0</v>
      </c>
      <c r="J47" s="16">
        <f t="shared" si="16"/>
        <v>10000</v>
      </c>
      <c r="K47" s="16">
        <f t="shared" si="16"/>
        <v>0</v>
      </c>
      <c r="L47" s="16">
        <f t="shared" si="16"/>
        <v>10000</v>
      </c>
      <c r="M47" s="16">
        <f t="shared" si="16"/>
        <v>0</v>
      </c>
    </row>
    <row r="48" spans="1:14" ht="36" customHeight="1" x14ac:dyDescent="0.2">
      <c r="A48" s="14" t="s">
        <v>15</v>
      </c>
      <c r="B48" s="35" t="s">
        <v>39</v>
      </c>
      <c r="C48" s="42" t="s">
        <v>25</v>
      </c>
      <c r="D48" s="42" t="s">
        <v>38</v>
      </c>
      <c r="E48" s="42" t="s">
        <v>12</v>
      </c>
      <c r="F48" s="42" t="s">
        <v>12</v>
      </c>
      <c r="G48" s="33" t="s">
        <v>15</v>
      </c>
      <c r="H48" s="16">
        <f>H50</f>
        <v>10000</v>
      </c>
      <c r="I48" s="16">
        <f t="shared" ref="I48:M48" si="17">I50</f>
        <v>0</v>
      </c>
      <c r="J48" s="16">
        <f t="shared" si="17"/>
        <v>10000</v>
      </c>
      <c r="K48" s="16">
        <f t="shared" si="17"/>
        <v>0</v>
      </c>
      <c r="L48" s="16">
        <f t="shared" si="17"/>
        <v>10000</v>
      </c>
      <c r="M48" s="16">
        <f t="shared" si="17"/>
        <v>0</v>
      </c>
    </row>
    <row r="49" spans="1:13" ht="59.25" customHeight="1" x14ac:dyDescent="0.2">
      <c r="A49" s="14"/>
      <c r="B49" s="22" t="s">
        <v>83</v>
      </c>
      <c r="C49" s="42" t="s">
        <v>25</v>
      </c>
      <c r="D49" s="42" t="s">
        <v>38</v>
      </c>
      <c r="E49" s="42" t="s">
        <v>12</v>
      </c>
      <c r="F49" s="42" t="s">
        <v>12</v>
      </c>
      <c r="G49" s="33">
        <v>200</v>
      </c>
      <c r="H49" s="16">
        <f>H50</f>
        <v>10000</v>
      </c>
      <c r="I49" s="16">
        <f t="shared" ref="I49:M49" si="18">I50</f>
        <v>0</v>
      </c>
      <c r="J49" s="16">
        <f t="shared" si="18"/>
        <v>10000</v>
      </c>
      <c r="K49" s="16">
        <f t="shared" si="18"/>
        <v>0</v>
      </c>
      <c r="L49" s="16">
        <f t="shared" si="18"/>
        <v>10000</v>
      </c>
      <c r="M49" s="16">
        <f t="shared" si="18"/>
        <v>0</v>
      </c>
    </row>
    <row r="50" spans="1:13" ht="64.5" customHeight="1" x14ac:dyDescent="0.2">
      <c r="A50" s="14" t="s">
        <v>15</v>
      </c>
      <c r="B50" s="22" t="s">
        <v>84</v>
      </c>
      <c r="C50" s="42" t="s">
        <v>25</v>
      </c>
      <c r="D50" s="42" t="s">
        <v>38</v>
      </c>
      <c r="E50" s="42" t="s">
        <v>12</v>
      </c>
      <c r="F50" s="42" t="s">
        <v>12</v>
      </c>
      <c r="G50" s="33">
        <v>240</v>
      </c>
      <c r="H50" s="16">
        <v>10000</v>
      </c>
      <c r="I50" s="15">
        <v>0</v>
      </c>
      <c r="J50" s="16">
        <v>10000</v>
      </c>
      <c r="K50" s="15">
        <v>0</v>
      </c>
      <c r="L50" s="16">
        <v>10000</v>
      </c>
      <c r="M50" s="15">
        <v>0</v>
      </c>
    </row>
    <row r="51" spans="1:13" ht="141.75" x14ac:dyDescent="0.2">
      <c r="A51" s="19" t="s">
        <v>15</v>
      </c>
      <c r="B51" s="36" t="s">
        <v>41</v>
      </c>
      <c r="C51" s="40" t="s">
        <v>25</v>
      </c>
      <c r="D51" s="40" t="s">
        <v>26</v>
      </c>
      <c r="E51" s="40" t="s">
        <v>14</v>
      </c>
      <c r="F51" s="40" t="s">
        <v>14</v>
      </c>
      <c r="G51" s="41"/>
      <c r="H51" s="20">
        <f>H52+H56+H60+H64</f>
        <v>2768318.6399999997</v>
      </c>
      <c r="I51" s="20">
        <f t="shared" ref="I51:L51" si="19">I52+I56+I60+I64</f>
        <v>0</v>
      </c>
      <c r="J51" s="20">
        <f t="shared" si="19"/>
        <v>2984455</v>
      </c>
      <c r="K51" s="20">
        <f t="shared" si="19"/>
        <v>0</v>
      </c>
      <c r="L51" s="20">
        <f t="shared" si="19"/>
        <v>2896353.23</v>
      </c>
      <c r="M51" s="20">
        <f>M52+M56+M60+M64</f>
        <v>0</v>
      </c>
    </row>
    <row r="52" spans="1:13" ht="47.25" x14ac:dyDescent="0.2">
      <c r="A52" s="14" t="s">
        <v>15</v>
      </c>
      <c r="B52" s="35" t="s">
        <v>42</v>
      </c>
      <c r="C52" s="42" t="s">
        <v>25</v>
      </c>
      <c r="D52" s="42" t="s">
        <v>26</v>
      </c>
      <c r="E52" s="42" t="s">
        <v>12</v>
      </c>
      <c r="F52" s="42" t="s">
        <v>14</v>
      </c>
      <c r="G52" s="33"/>
      <c r="H52" s="16">
        <f t="shared" ref="H52" si="20">H53</f>
        <v>1768318.64</v>
      </c>
      <c r="I52" s="16">
        <f t="shared" ref="I52:M52" si="21">I53</f>
        <v>0</v>
      </c>
      <c r="J52" s="16">
        <f t="shared" si="21"/>
        <v>1834455</v>
      </c>
      <c r="K52" s="16">
        <f t="shared" si="21"/>
        <v>0</v>
      </c>
      <c r="L52" s="16">
        <f>L53</f>
        <v>1696353.23</v>
      </c>
      <c r="M52" s="16">
        <f t="shared" si="21"/>
        <v>0</v>
      </c>
    </row>
    <row r="53" spans="1:13" ht="94.5" x14ac:dyDescent="0.2">
      <c r="A53" s="14" t="s">
        <v>15</v>
      </c>
      <c r="B53" s="35" t="s">
        <v>53</v>
      </c>
      <c r="C53" s="42" t="s">
        <v>25</v>
      </c>
      <c r="D53" s="42" t="s">
        <v>26</v>
      </c>
      <c r="E53" s="42" t="s">
        <v>12</v>
      </c>
      <c r="F53" s="42" t="s">
        <v>12</v>
      </c>
      <c r="G53" s="33" t="s">
        <v>15</v>
      </c>
      <c r="H53" s="16">
        <f t="shared" ref="H53:M53" si="22">H55</f>
        <v>1768318.64</v>
      </c>
      <c r="I53" s="16">
        <f t="shared" si="22"/>
        <v>0</v>
      </c>
      <c r="J53" s="16">
        <f t="shared" si="22"/>
        <v>1834455</v>
      </c>
      <c r="K53" s="16">
        <f t="shared" si="22"/>
        <v>0</v>
      </c>
      <c r="L53" s="16">
        <f t="shared" si="22"/>
        <v>1696353.23</v>
      </c>
      <c r="M53" s="16">
        <f t="shared" si="22"/>
        <v>0</v>
      </c>
    </row>
    <row r="54" spans="1:13" ht="47.25" x14ac:dyDescent="0.2">
      <c r="A54" s="14"/>
      <c r="B54" s="22" t="s">
        <v>83</v>
      </c>
      <c r="C54" s="42" t="s">
        <v>25</v>
      </c>
      <c r="D54" s="42" t="s">
        <v>26</v>
      </c>
      <c r="E54" s="42" t="s">
        <v>12</v>
      </c>
      <c r="F54" s="42" t="s">
        <v>12</v>
      </c>
      <c r="G54" s="33">
        <v>200</v>
      </c>
      <c r="H54" s="16">
        <f>H55</f>
        <v>1768318.64</v>
      </c>
      <c r="I54" s="16">
        <f t="shared" ref="I54:M54" si="23">I55</f>
        <v>0</v>
      </c>
      <c r="J54" s="16">
        <f t="shared" si="23"/>
        <v>1834455</v>
      </c>
      <c r="K54" s="16">
        <f t="shared" si="23"/>
        <v>0</v>
      </c>
      <c r="L54" s="16">
        <f t="shared" si="23"/>
        <v>1696353.23</v>
      </c>
      <c r="M54" s="16">
        <f t="shared" si="23"/>
        <v>0</v>
      </c>
    </row>
    <row r="55" spans="1:13" ht="63" x14ac:dyDescent="0.2">
      <c r="A55" s="14" t="s">
        <v>15</v>
      </c>
      <c r="B55" s="22" t="s">
        <v>84</v>
      </c>
      <c r="C55" s="42" t="s">
        <v>25</v>
      </c>
      <c r="D55" s="42" t="s">
        <v>26</v>
      </c>
      <c r="E55" s="42" t="s">
        <v>12</v>
      </c>
      <c r="F55" s="42" t="s">
        <v>12</v>
      </c>
      <c r="G55" s="33">
        <v>240</v>
      </c>
      <c r="H55" s="16">
        <f>1368318.64+400000</f>
        <v>1768318.64</v>
      </c>
      <c r="I55" s="15">
        <v>0</v>
      </c>
      <c r="J55" s="16">
        <v>1834455</v>
      </c>
      <c r="K55" s="15">
        <v>0</v>
      </c>
      <c r="L55" s="16">
        <v>1696353.23</v>
      </c>
      <c r="M55" s="15">
        <v>0</v>
      </c>
    </row>
    <row r="56" spans="1:13" ht="47.25" x14ac:dyDescent="0.2">
      <c r="A56" s="14" t="s">
        <v>15</v>
      </c>
      <c r="B56" s="35" t="s">
        <v>43</v>
      </c>
      <c r="C56" s="42" t="s">
        <v>25</v>
      </c>
      <c r="D56" s="42" t="s">
        <v>26</v>
      </c>
      <c r="E56" s="42" t="s">
        <v>16</v>
      </c>
      <c r="F56" s="42" t="s">
        <v>14</v>
      </c>
      <c r="G56" s="33"/>
      <c r="H56" s="16">
        <f>H57</f>
        <v>200000</v>
      </c>
      <c r="I56" s="16">
        <f t="shared" ref="I56:M56" si="24">I57</f>
        <v>0</v>
      </c>
      <c r="J56" s="16">
        <f t="shared" si="24"/>
        <v>250000</v>
      </c>
      <c r="K56" s="16">
        <f t="shared" si="24"/>
        <v>0</v>
      </c>
      <c r="L56" s="16">
        <f t="shared" si="24"/>
        <v>300000</v>
      </c>
      <c r="M56" s="16">
        <f t="shared" si="24"/>
        <v>0</v>
      </c>
    </row>
    <row r="57" spans="1:13" ht="78.75" x14ac:dyDescent="0.2">
      <c r="A57" s="14" t="s">
        <v>15</v>
      </c>
      <c r="B57" s="35" t="s">
        <v>54</v>
      </c>
      <c r="C57" s="42" t="s">
        <v>25</v>
      </c>
      <c r="D57" s="42" t="s">
        <v>26</v>
      </c>
      <c r="E57" s="42" t="s">
        <v>16</v>
      </c>
      <c r="F57" s="42" t="s">
        <v>12</v>
      </c>
      <c r="G57" s="33" t="s">
        <v>15</v>
      </c>
      <c r="H57" s="16">
        <f t="shared" ref="H57:M57" si="25">H59</f>
        <v>200000</v>
      </c>
      <c r="I57" s="16">
        <f t="shared" si="25"/>
        <v>0</v>
      </c>
      <c r="J57" s="16">
        <f t="shared" si="25"/>
        <v>250000</v>
      </c>
      <c r="K57" s="16">
        <f t="shared" si="25"/>
        <v>0</v>
      </c>
      <c r="L57" s="16">
        <f t="shared" si="25"/>
        <v>300000</v>
      </c>
      <c r="M57" s="16">
        <f t="shared" si="25"/>
        <v>0</v>
      </c>
    </row>
    <row r="58" spans="1:13" ht="47.25" x14ac:dyDescent="0.2">
      <c r="A58" s="14"/>
      <c r="B58" s="22" t="s">
        <v>83</v>
      </c>
      <c r="C58" s="42" t="s">
        <v>25</v>
      </c>
      <c r="D58" s="42" t="s">
        <v>26</v>
      </c>
      <c r="E58" s="42" t="s">
        <v>16</v>
      </c>
      <c r="F58" s="42" t="s">
        <v>12</v>
      </c>
      <c r="G58" s="33">
        <v>200</v>
      </c>
      <c r="H58" s="16">
        <f>H59</f>
        <v>200000</v>
      </c>
      <c r="I58" s="16">
        <f t="shared" ref="I58:M58" si="26">I59</f>
        <v>0</v>
      </c>
      <c r="J58" s="16">
        <f t="shared" si="26"/>
        <v>250000</v>
      </c>
      <c r="K58" s="16">
        <f t="shared" si="26"/>
        <v>0</v>
      </c>
      <c r="L58" s="16">
        <f t="shared" si="26"/>
        <v>300000</v>
      </c>
      <c r="M58" s="16">
        <f t="shared" si="26"/>
        <v>0</v>
      </c>
    </row>
    <row r="59" spans="1:13" ht="63" x14ac:dyDescent="0.2">
      <c r="A59" s="14" t="s">
        <v>15</v>
      </c>
      <c r="B59" s="22" t="s">
        <v>84</v>
      </c>
      <c r="C59" s="42" t="s">
        <v>25</v>
      </c>
      <c r="D59" s="42" t="s">
        <v>26</v>
      </c>
      <c r="E59" s="42" t="s">
        <v>16</v>
      </c>
      <c r="F59" s="42" t="s">
        <v>12</v>
      </c>
      <c r="G59" s="33">
        <v>240</v>
      </c>
      <c r="H59" s="16">
        <v>200000</v>
      </c>
      <c r="I59" s="15">
        <v>0</v>
      </c>
      <c r="J59" s="16">
        <v>250000</v>
      </c>
      <c r="K59" s="15">
        <v>0</v>
      </c>
      <c r="L59" s="16">
        <v>300000</v>
      </c>
      <c r="M59" s="15">
        <v>0</v>
      </c>
    </row>
    <row r="60" spans="1:13" ht="47.25" x14ac:dyDescent="0.2">
      <c r="A60" s="14" t="s">
        <v>15</v>
      </c>
      <c r="B60" s="35" t="s">
        <v>45</v>
      </c>
      <c r="C60" s="42" t="s">
        <v>25</v>
      </c>
      <c r="D60" s="42" t="s">
        <v>26</v>
      </c>
      <c r="E60" s="42" t="s">
        <v>17</v>
      </c>
      <c r="F60" s="42" t="s">
        <v>14</v>
      </c>
      <c r="G60" s="33"/>
      <c r="H60" s="16">
        <f>H61</f>
        <v>800000</v>
      </c>
      <c r="I60" s="16">
        <f t="shared" ref="I60:M60" si="27">I61</f>
        <v>0</v>
      </c>
      <c r="J60" s="16">
        <f t="shared" si="27"/>
        <v>900000</v>
      </c>
      <c r="K60" s="16">
        <f t="shared" si="27"/>
        <v>0</v>
      </c>
      <c r="L60" s="16">
        <f t="shared" si="27"/>
        <v>900000</v>
      </c>
      <c r="M60" s="16">
        <f t="shared" si="27"/>
        <v>0</v>
      </c>
    </row>
    <row r="61" spans="1:13" ht="78.75" x14ac:dyDescent="0.2">
      <c r="A61" s="14" t="s">
        <v>15</v>
      </c>
      <c r="B61" s="35" t="s">
        <v>55</v>
      </c>
      <c r="C61" s="42" t="s">
        <v>25</v>
      </c>
      <c r="D61" s="42" t="s">
        <v>26</v>
      </c>
      <c r="E61" s="42" t="s">
        <v>17</v>
      </c>
      <c r="F61" s="42" t="s">
        <v>12</v>
      </c>
      <c r="G61" s="33" t="s">
        <v>15</v>
      </c>
      <c r="H61" s="16">
        <f t="shared" ref="H61:M61" si="28">H63</f>
        <v>800000</v>
      </c>
      <c r="I61" s="16">
        <f t="shared" si="28"/>
        <v>0</v>
      </c>
      <c r="J61" s="16">
        <f t="shared" si="28"/>
        <v>900000</v>
      </c>
      <c r="K61" s="16">
        <f t="shared" si="28"/>
        <v>0</v>
      </c>
      <c r="L61" s="16">
        <f t="shared" si="28"/>
        <v>900000</v>
      </c>
      <c r="M61" s="16">
        <f t="shared" si="28"/>
        <v>0</v>
      </c>
    </row>
    <row r="62" spans="1:13" ht="47.25" x14ac:dyDescent="0.2">
      <c r="A62" s="14"/>
      <c r="B62" s="22" t="s">
        <v>83</v>
      </c>
      <c r="C62" s="42" t="s">
        <v>25</v>
      </c>
      <c r="D62" s="42" t="s">
        <v>26</v>
      </c>
      <c r="E62" s="42" t="s">
        <v>17</v>
      </c>
      <c r="F62" s="42" t="s">
        <v>12</v>
      </c>
      <c r="G62" s="33">
        <v>200</v>
      </c>
      <c r="H62" s="16">
        <f>H63</f>
        <v>800000</v>
      </c>
      <c r="I62" s="16">
        <f t="shared" ref="I62:M62" si="29">I63</f>
        <v>0</v>
      </c>
      <c r="J62" s="16">
        <f t="shared" si="29"/>
        <v>900000</v>
      </c>
      <c r="K62" s="16">
        <f t="shared" si="29"/>
        <v>0</v>
      </c>
      <c r="L62" s="16">
        <f t="shared" si="29"/>
        <v>900000</v>
      </c>
      <c r="M62" s="16">
        <f t="shared" si="29"/>
        <v>0</v>
      </c>
    </row>
    <row r="63" spans="1:13" ht="69" customHeight="1" x14ac:dyDescent="0.2">
      <c r="A63" s="14" t="s">
        <v>15</v>
      </c>
      <c r="B63" s="22" t="s">
        <v>84</v>
      </c>
      <c r="C63" s="42" t="s">
        <v>25</v>
      </c>
      <c r="D63" s="42" t="s">
        <v>26</v>
      </c>
      <c r="E63" s="42" t="s">
        <v>17</v>
      </c>
      <c r="F63" s="42" t="s">
        <v>12</v>
      </c>
      <c r="G63" s="33">
        <v>240</v>
      </c>
      <c r="H63" s="16">
        <v>800000</v>
      </c>
      <c r="I63" s="15">
        <v>0</v>
      </c>
      <c r="J63" s="16">
        <v>900000</v>
      </c>
      <c r="K63" s="15">
        <v>0</v>
      </c>
      <c r="L63" s="16">
        <v>900000</v>
      </c>
      <c r="M63" s="15">
        <v>0</v>
      </c>
    </row>
    <row r="64" spans="1:13" ht="0.75" hidden="1" customHeight="1" x14ac:dyDescent="0.2">
      <c r="A64" s="14" t="s">
        <v>15</v>
      </c>
      <c r="B64" s="35" t="s">
        <v>46</v>
      </c>
      <c r="C64" s="42" t="s">
        <v>25</v>
      </c>
      <c r="D64" s="42" t="s">
        <v>26</v>
      </c>
      <c r="E64" s="42" t="s">
        <v>21</v>
      </c>
      <c r="F64" s="42" t="s">
        <v>14</v>
      </c>
      <c r="G64" s="33"/>
      <c r="H64" s="16">
        <f>H65</f>
        <v>0</v>
      </c>
      <c r="I64" s="16">
        <f t="shared" ref="I64:M65" si="30">I65</f>
        <v>0</v>
      </c>
      <c r="J64" s="16">
        <f t="shared" si="30"/>
        <v>0</v>
      </c>
      <c r="K64" s="16">
        <f t="shared" si="30"/>
        <v>0</v>
      </c>
      <c r="L64" s="16">
        <f t="shared" si="30"/>
        <v>0</v>
      </c>
      <c r="M64" s="16">
        <f t="shared" si="30"/>
        <v>0</v>
      </c>
    </row>
    <row r="65" spans="1:15" ht="47.25" hidden="1" x14ac:dyDescent="0.2">
      <c r="A65" s="14" t="s">
        <v>15</v>
      </c>
      <c r="B65" s="35" t="s">
        <v>56</v>
      </c>
      <c r="C65" s="42" t="s">
        <v>25</v>
      </c>
      <c r="D65" s="42" t="s">
        <v>26</v>
      </c>
      <c r="E65" s="42" t="s">
        <v>21</v>
      </c>
      <c r="F65" s="42" t="s">
        <v>12</v>
      </c>
      <c r="G65" s="33" t="s">
        <v>15</v>
      </c>
      <c r="H65" s="16">
        <f>H66</f>
        <v>0</v>
      </c>
      <c r="I65" s="16">
        <f t="shared" si="30"/>
        <v>0</v>
      </c>
      <c r="J65" s="16">
        <f t="shared" si="30"/>
        <v>0</v>
      </c>
      <c r="K65" s="16">
        <f t="shared" si="30"/>
        <v>0</v>
      </c>
      <c r="L65" s="16">
        <f t="shared" si="30"/>
        <v>0</v>
      </c>
      <c r="M65" s="16">
        <f t="shared" si="30"/>
        <v>0</v>
      </c>
    </row>
    <row r="66" spans="1:15" ht="13.5" hidden="1" customHeight="1" x14ac:dyDescent="0.2">
      <c r="A66" s="14" t="s">
        <v>15</v>
      </c>
      <c r="B66" s="17" t="s">
        <v>47</v>
      </c>
      <c r="C66" s="42" t="s">
        <v>25</v>
      </c>
      <c r="D66" s="42" t="s">
        <v>26</v>
      </c>
      <c r="E66" s="42" t="s">
        <v>21</v>
      </c>
      <c r="F66" s="42" t="s">
        <v>12</v>
      </c>
      <c r="G66" s="33">
        <v>320</v>
      </c>
      <c r="H66" s="16">
        <v>0</v>
      </c>
      <c r="I66" s="15">
        <v>0</v>
      </c>
      <c r="J66" s="16">
        <v>0</v>
      </c>
      <c r="K66" s="15">
        <v>0</v>
      </c>
      <c r="L66" s="16">
        <v>0</v>
      </c>
      <c r="M66" s="15">
        <v>0</v>
      </c>
    </row>
    <row r="67" spans="1:15" ht="111.75" customHeight="1" x14ac:dyDescent="0.2">
      <c r="A67" s="14"/>
      <c r="B67" s="43" t="s">
        <v>78</v>
      </c>
      <c r="C67" s="38" t="s">
        <v>25</v>
      </c>
      <c r="D67" s="38" t="s">
        <v>77</v>
      </c>
      <c r="E67" s="38" t="s">
        <v>14</v>
      </c>
      <c r="F67" s="38" t="s">
        <v>14</v>
      </c>
      <c r="G67" s="39"/>
      <c r="H67" s="21">
        <f>H68</f>
        <v>10000</v>
      </c>
      <c r="I67" s="21">
        <f t="shared" ref="I67:M68" si="31">I68</f>
        <v>0</v>
      </c>
      <c r="J67" s="21">
        <f t="shared" si="31"/>
        <v>10000</v>
      </c>
      <c r="K67" s="21">
        <f t="shared" si="31"/>
        <v>0</v>
      </c>
      <c r="L67" s="21">
        <f t="shared" si="31"/>
        <v>10000</v>
      </c>
      <c r="M67" s="21">
        <f t="shared" si="31"/>
        <v>0</v>
      </c>
    </row>
    <row r="68" spans="1:15" ht="37.5" customHeight="1" x14ac:dyDescent="0.2">
      <c r="A68" s="14"/>
      <c r="B68" s="17" t="s">
        <v>79</v>
      </c>
      <c r="C68" s="42" t="s">
        <v>25</v>
      </c>
      <c r="D68" s="42" t="s">
        <v>77</v>
      </c>
      <c r="E68" s="42" t="s">
        <v>12</v>
      </c>
      <c r="F68" s="42" t="s">
        <v>14</v>
      </c>
      <c r="G68" s="33"/>
      <c r="H68" s="16">
        <f t="shared" ref="H68" si="32">H69</f>
        <v>10000</v>
      </c>
      <c r="I68" s="16">
        <f t="shared" si="31"/>
        <v>0</v>
      </c>
      <c r="J68" s="16">
        <f t="shared" si="31"/>
        <v>10000</v>
      </c>
      <c r="K68" s="16">
        <f t="shared" si="31"/>
        <v>0</v>
      </c>
      <c r="L68" s="16">
        <f t="shared" si="31"/>
        <v>10000</v>
      </c>
      <c r="M68" s="16">
        <f t="shared" si="31"/>
        <v>0</v>
      </c>
    </row>
    <row r="69" spans="1:15" ht="73.5" customHeight="1" x14ac:dyDescent="0.2">
      <c r="A69" s="14"/>
      <c r="B69" s="17" t="s">
        <v>80</v>
      </c>
      <c r="C69" s="42" t="s">
        <v>25</v>
      </c>
      <c r="D69" s="42" t="s">
        <v>77</v>
      </c>
      <c r="E69" s="42" t="s">
        <v>12</v>
      </c>
      <c r="F69" s="42" t="s">
        <v>12</v>
      </c>
      <c r="G69" s="33"/>
      <c r="H69" s="16">
        <f t="shared" ref="H69:M69" si="33">H71</f>
        <v>10000</v>
      </c>
      <c r="I69" s="16">
        <f t="shared" si="33"/>
        <v>0</v>
      </c>
      <c r="J69" s="16">
        <f t="shared" si="33"/>
        <v>10000</v>
      </c>
      <c r="K69" s="16">
        <f t="shared" si="33"/>
        <v>0</v>
      </c>
      <c r="L69" s="16">
        <f t="shared" si="33"/>
        <v>10000</v>
      </c>
      <c r="M69" s="16">
        <f t="shared" si="33"/>
        <v>0</v>
      </c>
    </row>
    <row r="70" spans="1:15" ht="58.5" customHeight="1" x14ac:dyDescent="0.2">
      <c r="A70" s="14"/>
      <c r="B70" s="22" t="s">
        <v>83</v>
      </c>
      <c r="C70" s="42" t="s">
        <v>25</v>
      </c>
      <c r="D70" s="42" t="s">
        <v>77</v>
      </c>
      <c r="E70" s="42" t="s">
        <v>12</v>
      </c>
      <c r="F70" s="42" t="s">
        <v>12</v>
      </c>
      <c r="G70" s="33">
        <v>200</v>
      </c>
      <c r="H70" s="16">
        <f>H71</f>
        <v>10000</v>
      </c>
      <c r="I70" s="16">
        <f t="shared" ref="I70:M70" si="34">I71</f>
        <v>0</v>
      </c>
      <c r="J70" s="16">
        <f t="shared" si="34"/>
        <v>10000</v>
      </c>
      <c r="K70" s="16">
        <f t="shared" si="34"/>
        <v>0</v>
      </c>
      <c r="L70" s="16">
        <f t="shared" si="34"/>
        <v>10000</v>
      </c>
      <c r="M70" s="16">
        <f t="shared" si="34"/>
        <v>0</v>
      </c>
    </row>
    <row r="71" spans="1:15" ht="66" customHeight="1" x14ac:dyDescent="0.2">
      <c r="A71" s="14"/>
      <c r="B71" s="22" t="s">
        <v>84</v>
      </c>
      <c r="C71" s="42" t="s">
        <v>25</v>
      </c>
      <c r="D71" s="42" t="s">
        <v>77</v>
      </c>
      <c r="E71" s="42" t="s">
        <v>12</v>
      </c>
      <c r="F71" s="42" t="s">
        <v>12</v>
      </c>
      <c r="G71" s="33">
        <v>240</v>
      </c>
      <c r="H71" s="16">
        <v>10000</v>
      </c>
      <c r="I71" s="15">
        <v>0</v>
      </c>
      <c r="J71" s="16">
        <v>10000</v>
      </c>
      <c r="K71" s="15">
        <v>0</v>
      </c>
      <c r="L71" s="16">
        <v>10000</v>
      </c>
      <c r="M71" s="15">
        <v>0</v>
      </c>
    </row>
    <row r="72" spans="1:15" ht="110.25" x14ac:dyDescent="0.2">
      <c r="A72" s="14" t="s">
        <v>15</v>
      </c>
      <c r="B72" s="36" t="s">
        <v>85</v>
      </c>
      <c r="C72" s="40" t="s">
        <v>25</v>
      </c>
      <c r="D72" s="40" t="s">
        <v>76</v>
      </c>
      <c r="E72" s="40" t="s">
        <v>14</v>
      </c>
      <c r="F72" s="40" t="s">
        <v>14</v>
      </c>
      <c r="G72" s="41"/>
      <c r="H72" s="20">
        <f>H73</f>
        <v>8611098.5899999999</v>
      </c>
      <c r="I72" s="20">
        <f t="shared" ref="I72:M72" si="35">I73</f>
        <v>797118</v>
      </c>
      <c r="J72" s="20">
        <f t="shared" si="35"/>
        <v>8369705.6600000001</v>
      </c>
      <c r="K72" s="20">
        <f t="shared" si="35"/>
        <v>797118</v>
      </c>
      <c r="L72" s="20">
        <f t="shared" si="35"/>
        <v>7432978.79</v>
      </c>
      <c r="M72" s="20">
        <f t="shared" si="35"/>
        <v>0</v>
      </c>
    </row>
    <row r="73" spans="1:15" ht="47.25" x14ac:dyDescent="0.2">
      <c r="A73" s="14" t="s">
        <v>15</v>
      </c>
      <c r="B73" s="35" t="s">
        <v>48</v>
      </c>
      <c r="C73" s="42" t="s">
        <v>25</v>
      </c>
      <c r="D73" s="42" t="s">
        <v>76</v>
      </c>
      <c r="E73" s="42" t="s">
        <v>12</v>
      </c>
      <c r="F73" s="42" t="s">
        <v>14</v>
      </c>
      <c r="G73" s="33" t="s">
        <v>15</v>
      </c>
      <c r="H73" s="16">
        <f t="shared" ref="H73:M73" si="36">H74+H79+H82+H89+H92+H94+H97+H100+H103+H105</f>
        <v>8611098.5899999999</v>
      </c>
      <c r="I73" s="16">
        <f t="shared" si="36"/>
        <v>797118</v>
      </c>
      <c r="J73" s="16">
        <f t="shared" si="36"/>
        <v>8369705.6600000001</v>
      </c>
      <c r="K73" s="16">
        <f t="shared" si="36"/>
        <v>797118</v>
      </c>
      <c r="L73" s="16">
        <f t="shared" si="36"/>
        <v>7432978.79</v>
      </c>
      <c r="M73" s="16">
        <f t="shared" si="36"/>
        <v>0</v>
      </c>
    </row>
    <row r="74" spans="1:15" ht="63" x14ac:dyDescent="0.2">
      <c r="A74" s="14" t="s">
        <v>15</v>
      </c>
      <c r="B74" s="35" t="s">
        <v>57</v>
      </c>
      <c r="C74" s="42" t="s">
        <v>25</v>
      </c>
      <c r="D74" s="42" t="s">
        <v>76</v>
      </c>
      <c r="E74" s="42" t="s">
        <v>12</v>
      </c>
      <c r="F74" s="42" t="s">
        <v>12</v>
      </c>
      <c r="G74" s="33" t="s">
        <v>15</v>
      </c>
      <c r="H74" s="16">
        <f>H76+H78</f>
        <v>4191555</v>
      </c>
      <c r="I74" s="16">
        <f t="shared" ref="I74:M74" si="37">I76+I78</f>
        <v>0</v>
      </c>
      <c r="J74" s="16">
        <f t="shared" si="37"/>
        <v>4104055</v>
      </c>
      <c r="K74" s="16">
        <f t="shared" si="37"/>
        <v>0</v>
      </c>
      <c r="L74" s="16">
        <f t="shared" si="37"/>
        <v>4131555</v>
      </c>
      <c r="M74" s="16">
        <f t="shared" si="37"/>
        <v>0</v>
      </c>
    </row>
    <row r="75" spans="1:15" ht="141.75" x14ac:dyDescent="0.2">
      <c r="A75" s="14"/>
      <c r="B75" s="35" t="s">
        <v>86</v>
      </c>
      <c r="C75" s="42" t="s">
        <v>25</v>
      </c>
      <c r="D75" s="42" t="s">
        <v>76</v>
      </c>
      <c r="E75" s="42" t="s">
        <v>12</v>
      </c>
      <c r="F75" s="42" t="s">
        <v>12</v>
      </c>
      <c r="G75" s="33">
        <v>100</v>
      </c>
      <c r="H75" s="16">
        <f>H76</f>
        <v>3881555</v>
      </c>
      <c r="I75" s="16">
        <f t="shared" ref="I75:M75" si="38">I76</f>
        <v>0</v>
      </c>
      <c r="J75" s="16">
        <f t="shared" si="38"/>
        <v>3881555</v>
      </c>
      <c r="K75" s="16">
        <f t="shared" si="38"/>
        <v>0</v>
      </c>
      <c r="L75" s="16">
        <f t="shared" si="38"/>
        <v>3881555</v>
      </c>
      <c r="M75" s="16">
        <f t="shared" si="38"/>
        <v>0</v>
      </c>
    </row>
    <row r="76" spans="1:15" ht="47.25" x14ac:dyDescent="0.2">
      <c r="A76" s="14" t="s">
        <v>15</v>
      </c>
      <c r="B76" s="22" t="s">
        <v>88</v>
      </c>
      <c r="C76" s="42" t="s">
        <v>25</v>
      </c>
      <c r="D76" s="42" t="s">
        <v>76</v>
      </c>
      <c r="E76" s="42" t="s">
        <v>12</v>
      </c>
      <c r="F76" s="42" t="s">
        <v>12</v>
      </c>
      <c r="G76" s="33">
        <v>120</v>
      </c>
      <c r="H76" s="16">
        <f>1096024+2785531</f>
        <v>3881555</v>
      </c>
      <c r="I76" s="15">
        <v>0</v>
      </c>
      <c r="J76" s="16">
        <f>1096024+2785531</f>
        <v>3881555</v>
      </c>
      <c r="K76" s="15">
        <v>0</v>
      </c>
      <c r="L76" s="16">
        <f>1096024+2785531</f>
        <v>3881555</v>
      </c>
      <c r="M76" s="15">
        <v>0</v>
      </c>
    </row>
    <row r="77" spans="1:15" ht="47.25" x14ac:dyDescent="0.2">
      <c r="A77" s="14"/>
      <c r="B77" s="22" t="s">
        <v>83</v>
      </c>
      <c r="C77" s="42" t="s">
        <v>25</v>
      </c>
      <c r="D77" s="42" t="s">
        <v>76</v>
      </c>
      <c r="E77" s="42" t="s">
        <v>12</v>
      </c>
      <c r="F77" s="42" t="s">
        <v>12</v>
      </c>
      <c r="G77" s="33">
        <v>200</v>
      </c>
      <c r="H77" s="16">
        <f>H78</f>
        <v>310000</v>
      </c>
      <c r="I77" s="16">
        <f t="shared" ref="I77:M77" si="39">I78</f>
        <v>0</v>
      </c>
      <c r="J77" s="16">
        <f t="shared" si="39"/>
        <v>222500</v>
      </c>
      <c r="K77" s="16">
        <f t="shared" si="39"/>
        <v>0</v>
      </c>
      <c r="L77" s="16">
        <f t="shared" si="39"/>
        <v>250000</v>
      </c>
      <c r="M77" s="16">
        <f t="shared" si="39"/>
        <v>0</v>
      </c>
    </row>
    <row r="78" spans="1:15" ht="63" x14ac:dyDescent="0.2">
      <c r="A78" s="14" t="s">
        <v>15</v>
      </c>
      <c r="B78" s="22" t="s">
        <v>84</v>
      </c>
      <c r="C78" s="42" t="s">
        <v>25</v>
      </c>
      <c r="D78" s="42" t="s">
        <v>76</v>
      </c>
      <c r="E78" s="42" t="s">
        <v>12</v>
      </c>
      <c r="F78" s="42" t="s">
        <v>12</v>
      </c>
      <c r="G78" s="33">
        <v>240</v>
      </c>
      <c r="H78" s="16">
        <f>160000+150000</f>
        <v>310000</v>
      </c>
      <c r="I78" s="15">
        <v>0</v>
      </c>
      <c r="J78" s="16">
        <v>222500</v>
      </c>
      <c r="K78" s="15">
        <v>0</v>
      </c>
      <c r="L78" s="16">
        <v>250000</v>
      </c>
      <c r="M78" s="15">
        <v>0</v>
      </c>
      <c r="O78" s="27"/>
    </row>
    <row r="79" spans="1:15" ht="63" x14ac:dyDescent="0.2">
      <c r="A79" s="14"/>
      <c r="B79" s="22" t="s">
        <v>67</v>
      </c>
      <c r="C79" s="42" t="s">
        <v>25</v>
      </c>
      <c r="D79" s="42" t="s">
        <v>76</v>
      </c>
      <c r="E79" s="42" t="s">
        <v>12</v>
      </c>
      <c r="F79" s="42" t="s">
        <v>16</v>
      </c>
      <c r="G79" s="33"/>
      <c r="H79" s="16">
        <f>H81</f>
        <v>5000</v>
      </c>
      <c r="I79" s="16">
        <f t="shared" ref="I79:M79" si="40">I81</f>
        <v>0</v>
      </c>
      <c r="J79" s="16">
        <f t="shared" si="40"/>
        <v>6000</v>
      </c>
      <c r="K79" s="16">
        <f t="shared" si="40"/>
        <v>0</v>
      </c>
      <c r="L79" s="16">
        <f t="shared" si="40"/>
        <v>6000</v>
      </c>
      <c r="M79" s="16">
        <f t="shared" si="40"/>
        <v>0</v>
      </c>
    </row>
    <row r="80" spans="1:15" ht="24.75" customHeight="1" x14ac:dyDescent="0.2">
      <c r="A80" s="14"/>
      <c r="B80" s="35" t="s">
        <v>87</v>
      </c>
      <c r="C80" s="42" t="s">
        <v>25</v>
      </c>
      <c r="D80" s="42" t="s">
        <v>76</v>
      </c>
      <c r="E80" s="42" t="s">
        <v>12</v>
      </c>
      <c r="F80" s="42" t="s">
        <v>16</v>
      </c>
      <c r="G80" s="33">
        <v>800</v>
      </c>
      <c r="H80" s="16">
        <f>H81</f>
        <v>5000</v>
      </c>
      <c r="I80" s="16">
        <f t="shared" ref="I80:M80" si="41">I81</f>
        <v>0</v>
      </c>
      <c r="J80" s="16">
        <f t="shared" si="41"/>
        <v>6000</v>
      </c>
      <c r="K80" s="16">
        <f t="shared" si="41"/>
        <v>0</v>
      </c>
      <c r="L80" s="16">
        <f t="shared" si="41"/>
        <v>6000</v>
      </c>
      <c r="M80" s="16">
        <f t="shared" si="41"/>
        <v>0</v>
      </c>
    </row>
    <row r="81" spans="1:13" ht="47.25" x14ac:dyDescent="0.2">
      <c r="A81" s="10" t="s">
        <v>15</v>
      </c>
      <c r="B81" s="22" t="s">
        <v>49</v>
      </c>
      <c r="C81" s="42" t="s">
        <v>25</v>
      </c>
      <c r="D81" s="42" t="s">
        <v>76</v>
      </c>
      <c r="E81" s="42" t="s">
        <v>12</v>
      </c>
      <c r="F81" s="42" t="s">
        <v>16</v>
      </c>
      <c r="G81" s="47">
        <v>850</v>
      </c>
      <c r="H81" s="23">
        <v>5000</v>
      </c>
      <c r="I81" s="11">
        <v>0</v>
      </c>
      <c r="J81" s="23">
        <v>6000</v>
      </c>
      <c r="K81" s="11">
        <v>0</v>
      </c>
      <c r="L81" s="23">
        <v>6000</v>
      </c>
      <c r="M81" s="11">
        <v>0</v>
      </c>
    </row>
    <row r="82" spans="1:13" ht="63" x14ac:dyDescent="0.2">
      <c r="A82" s="10"/>
      <c r="B82" s="22" t="s">
        <v>58</v>
      </c>
      <c r="C82" s="42" t="s">
        <v>25</v>
      </c>
      <c r="D82" s="42" t="s">
        <v>76</v>
      </c>
      <c r="E82" s="42" t="s">
        <v>12</v>
      </c>
      <c r="F82" s="42" t="s">
        <v>17</v>
      </c>
      <c r="G82" s="47"/>
      <c r="H82" s="23">
        <f t="shared" ref="H82:M82" si="42">H84+H86+H88</f>
        <v>3557425.59</v>
      </c>
      <c r="I82" s="23">
        <f t="shared" si="42"/>
        <v>0</v>
      </c>
      <c r="J82" s="23">
        <f t="shared" si="42"/>
        <v>3452532.66</v>
      </c>
      <c r="K82" s="23">
        <f t="shared" si="42"/>
        <v>0</v>
      </c>
      <c r="L82" s="23">
        <f t="shared" si="42"/>
        <v>3285423.79</v>
      </c>
      <c r="M82" s="23">
        <f t="shared" si="42"/>
        <v>0</v>
      </c>
    </row>
    <row r="83" spans="1:13" ht="141.75" x14ac:dyDescent="0.2">
      <c r="A83" s="10"/>
      <c r="B83" s="35" t="s">
        <v>86</v>
      </c>
      <c r="C83" s="42" t="s">
        <v>25</v>
      </c>
      <c r="D83" s="42" t="s">
        <v>76</v>
      </c>
      <c r="E83" s="42" t="s">
        <v>12</v>
      </c>
      <c r="F83" s="42" t="s">
        <v>17</v>
      </c>
      <c r="G83" s="47">
        <v>100</v>
      </c>
      <c r="H83" s="23">
        <f>H84</f>
        <v>2732545</v>
      </c>
      <c r="I83" s="23">
        <f t="shared" ref="I83:M83" si="43">I84</f>
        <v>0</v>
      </c>
      <c r="J83" s="23">
        <f t="shared" si="43"/>
        <v>2732545</v>
      </c>
      <c r="K83" s="23">
        <f t="shared" si="43"/>
        <v>0</v>
      </c>
      <c r="L83" s="23">
        <f t="shared" si="43"/>
        <v>2732545</v>
      </c>
      <c r="M83" s="23">
        <f t="shared" si="43"/>
        <v>0</v>
      </c>
    </row>
    <row r="84" spans="1:13" ht="31.5" x14ac:dyDescent="0.2">
      <c r="A84" s="10"/>
      <c r="B84" s="22" t="s">
        <v>20</v>
      </c>
      <c r="C84" s="42" t="s">
        <v>25</v>
      </c>
      <c r="D84" s="42" t="s">
        <v>76</v>
      </c>
      <c r="E84" s="42" t="s">
        <v>12</v>
      </c>
      <c r="F84" s="42" t="s">
        <v>17</v>
      </c>
      <c r="G84" s="47">
        <v>110</v>
      </c>
      <c r="H84" s="23">
        <f>2732545</f>
        <v>2732545</v>
      </c>
      <c r="I84" s="11">
        <v>0</v>
      </c>
      <c r="J84" s="23">
        <v>2732545</v>
      </c>
      <c r="K84" s="11">
        <v>0</v>
      </c>
      <c r="L84" s="23">
        <v>2732545</v>
      </c>
      <c r="M84" s="11">
        <v>0</v>
      </c>
    </row>
    <row r="85" spans="1:13" ht="47.25" x14ac:dyDescent="0.2">
      <c r="A85" s="10"/>
      <c r="B85" s="22" t="s">
        <v>83</v>
      </c>
      <c r="C85" s="42" t="s">
        <v>25</v>
      </c>
      <c r="D85" s="42" t="s">
        <v>76</v>
      </c>
      <c r="E85" s="42" t="s">
        <v>12</v>
      </c>
      <c r="F85" s="42" t="s">
        <v>17</v>
      </c>
      <c r="G85" s="47">
        <v>200</v>
      </c>
      <c r="H85" s="23">
        <f>H86</f>
        <v>819880.59</v>
      </c>
      <c r="I85" s="23">
        <f t="shared" ref="I85:M85" si="44">I86</f>
        <v>0</v>
      </c>
      <c r="J85" s="23">
        <f t="shared" si="44"/>
        <v>713987.66</v>
      </c>
      <c r="K85" s="23">
        <f t="shared" si="44"/>
        <v>0</v>
      </c>
      <c r="L85" s="23">
        <f t="shared" si="44"/>
        <v>546878.79</v>
      </c>
      <c r="M85" s="23">
        <f t="shared" si="44"/>
        <v>0</v>
      </c>
    </row>
    <row r="86" spans="1:13" ht="63" x14ac:dyDescent="0.2">
      <c r="A86" s="10"/>
      <c r="B86" s="22" t="s">
        <v>84</v>
      </c>
      <c r="C86" s="42" t="s">
        <v>25</v>
      </c>
      <c r="D86" s="42" t="s">
        <v>76</v>
      </c>
      <c r="E86" s="42" t="s">
        <v>12</v>
      </c>
      <c r="F86" s="42" t="s">
        <v>17</v>
      </c>
      <c r="G86" s="47">
        <v>240</v>
      </c>
      <c r="H86" s="23">
        <f>689880.59-20000+150000</f>
        <v>819880.59</v>
      </c>
      <c r="I86" s="11">
        <v>0</v>
      </c>
      <c r="J86" s="23">
        <f>733987.66-20000</f>
        <v>713987.66</v>
      </c>
      <c r="K86" s="11">
        <v>0</v>
      </c>
      <c r="L86" s="23">
        <f>566878.79-20000</f>
        <v>546878.79</v>
      </c>
      <c r="M86" s="11">
        <v>0</v>
      </c>
    </row>
    <row r="87" spans="1:13" ht="18.75" x14ac:dyDescent="0.2">
      <c r="A87" s="10"/>
      <c r="B87" s="35" t="s">
        <v>87</v>
      </c>
      <c r="C87" s="42" t="s">
        <v>25</v>
      </c>
      <c r="D87" s="42" t="s">
        <v>76</v>
      </c>
      <c r="E87" s="42" t="s">
        <v>12</v>
      </c>
      <c r="F87" s="42" t="s">
        <v>17</v>
      </c>
      <c r="G87" s="47">
        <v>800</v>
      </c>
      <c r="H87" s="23">
        <f>H88</f>
        <v>5000</v>
      </c>
      <c r="I87" s="23">
        <f t="shared" ref="I87:M87" si="45">I88</f>
        <v>0</v>
      </c>
      <c r="J87" s="23">
        <f t="shared" si="45"/>
        <v>6000</v>
      </c>
      <c r="K87" s="23">
        <f t="shared" si="45"/>
        <v>0</v>
      </c>
      <c r="L87" s="23">
        <f t="shared" si="45"/>
        <v>6000</v>
      </c>
      <c r="M87" s="23">
        <f t="shared" si="45"/>
        <v>0</v>
      </c>
    </row>
    <row r="88" spans="1:13" ht="47.25" x14ac:dyDescent="0.2">
      <c r="A88" s="10"/>
      <c r="B88" s="22" t="s">
        <v>49</v>
      </c>
      <c r="C88" s="42" t="s">
        <v>25</v>
      </c>
      <c r="D88" s="42" t="s">
        <v>76</v>
      </c>
      <c r="E88" s="42" t="s">
        <v>12</v>
      </c>
      <c r="F88" s="42" t="s">
        <v>17</v>
      </c>
      <c r="G88" s="47">
        <v>850</v>
      </c>
      <c r="H88" s="23">
        <v>5000</v>
      </c>
      <c r="I88" s="11">
        <v>0</v>
      </c>
      <c r="J88" s="23">
        <v>6000</v>
      </c>
      <c r="K88" s="11">
        <v>0</v>
      </c>
      <c r="L88" s="23">
        <v>6000</v>
      </c>
      <c r="M88" s="11">
        <v>0</v>
      </c>
    </row>
    <row r="89" spans="1:13" ht="110.25" x14ac:dyDescent="0.2">
      <c r="A89" s="10"/>
      <c r="B89" s="22" t="s">
        <v>68</v>
      </c>
      <c r="C89" s="42" t="s">
        <v>25</v>
      </c>
      <c r="D89" s="42" t="s">
        <v>76</v>
      </c>
      <c r="E89" s="42" t="s">
        <v>71</v>
      </c>
      <c r="F89" s="42" t="s">
        <v>72</v>
      </c>
      <c r="G89" s="47"/>
      <c r="H89" s="23">
        <f>H91</f>
        <v>797118</v>
      </c>
      <c r="I89" s="23">
        <f t="shared" ref="I89:M89" si="46">I91</f>
        <v>797118</v>
      </c>
      <c r="J89" s="23">
        <f t="shared" si="46"/>
        <v>797118</v>
      </c>
      <c r="K89" s="23">
        <f t="shared" si="46"/>
        <v>797118</v>
      </c>
      <c r="L89" s="23">
        <f t="shared" si="46"/>
        <v>0</v>
      </c>
      <c r="M89" s="23">
        <f t="shared" si="46"/>
        <v>0</v>
      </c>
    </row>
    <row r="90" spans="1:13" ht="141.75" x14ac:dyDescent="0.2">
      <c r="A90" s="10"/>
      <c r="B90" s="35" t="s">
        <v>86</v>
      </c>
      <c r="C90" s="42" t="s">
        <v>25</v>
      </c>
      <c r="D90" s="42" t="s">
        <v>76</v>
      </c>
      <c r="E90" s="42" t="s">
        <v>71</v>
      </c>
      <c r="F90" s="42" t="s">
        <v>72</v>
      </c>
      <c r="G90" s="47">
        <v>100</v>
      </c>
      <c r="H90" s="23">
        <f>H91</f>
        <v>797118</v>
      </c>
      <c r="I90" s="23">
        <f t="shared" ref="I90:M90" si="47">I91</f>
        <v>797118</v>
      </c>
      <c r="J90" s="23">
        <f t="shared" si="47"/>
        <v>797118</v>
      </c>
      <c r="K90" s="23">
        <f t="shared" si="47"/>
        <v>797118</v>
      </c>
      <c r="L90" s="23">
        <f t="shared" si="47"/>
        <v>0</v>
      </c>
      <c r="M90" s="23">
        <f t="shared" si="47"/>
        <v>0</v>
      </c>
    </row>
    <row r="91" spans="1:13" ht="46.5" customHeight="1" x14ac:dyDescent="0.2">
      <c r="A91" s="10"/>
      <c r="B91" s="22" t="s">
        <v>88</v>
      </c>
      <c r="C91" s="42" t="s">
        <v>25</v>
      </c>
      <c r="D91" s="42" t="s">
        <v>76</v>
      </c>
      <c r="E91" s="42" t="s">
        <v>71</v>
      </c>
      <c r="F91" s="42" t="s">
        <v>72</v>
      </c>
      <c r="G91" s="47">
        <v>120</v>
      </c>
      <c r="H91" s="23">
        <v>797118</v>
      </c>
      <c r="I91" s="11">
        <v>797118</v>
      </c>
      <c r="J91" s="23">
        <f>K91</f>
        <v>797118</v>
      </c>
      <c r="K91" s="11">
        <v>797118</v>
      </c>
      <c r="L91" s="23">
        <f>M91</f>
        <v>0</v>
      </c>
      <c r="M91" s="11">
        <v>0</v>
      </c>
    </row>
    <row r="92" spans="1:13" ht="70.5" hidden="1" customHeight="1" x14ac:dyDescent="0.2">
      <c r="A92" s="10"/>
      <c r="B92" s="22" t="s">
        <v>59</v>
      </c>
      <c r="C92" s="42" t="s">
        <v>25</v>
      </c>
      <c r="D92" s="42" t="s">
        <v>76</v>
      </c>
      <c r="E92" s="42" t="s">
        <v>12</v>
      </c>
      <c r="F92" s="42" t="s">
        <v>18</v>
      </c>
      <c r="G92" s="47"/>
      <c r="H92" s="23">
        <f>H93</f>
        <v>0</v>
      </c>
      <c r="I92" s="23">
        <f t="shared" ref="I92:M92" si="48">I93</f>
        <v>0</v>
      </c>
      <c r="J92" s="23">
        <f t="shared" si="48"/>
        <v>0</v>
      </c>
      <c r="K92" s="23">
        <f t="shared" si="48"/>
        <v>0</v>
      </c>
      <c r="L92" s="23">
        <f t="shared" si="48"/>
        <v>0</v>
      </c>
      <c r="M92" s="23">
        <f t="shared" si="48"/>
        <v>0</v>
      </c>
    </row>
    <row r="93" spans="1:13" ht="45.75" hidden="1" customHeight="1" x14ac:dyDescent="0.2">
      <c r="A93" s="10"/>
      <c r="B93" s="22" t="s">
        <v>31</v>
      </c>
      <c r="C93" s="42" t="s">
        <v>25</v>
      </c>
      <c r="D93" s="42" t="s">
        <v>76</v>
      </c>
      <c r="E93" s="42" t="s">
        <v>12</v>
      </c>
      <c r="F93" s="42" t="s">
        <v>18</v>
      </c>
      <c r="G93" s="47">
        <v>220</v>
      </c>
      <c r="H93" s="23">
        <v>0</v>
      </c>
      <c r="I93" s="11">
        <v>0</v>
      </c>
      <c r="J93" s="23">
        <v>0</v>
      </c>
      <c r="K93" s="11">
        <v>0</v>
      </c>
      <c r="L93" s="23">
        <v>0</v>
      </c>
      <c r="M93" s="11">
        <v>0</v>
      </c>
    </row>
    <row r="94" spans="1:13" ht="55.5" hidden="1" customHeight="1" x14ac:dyDescent="0.2">
      <c r="A94" s="10"/>
      <c r="B94" s="22" t="s">
        <v>66</v>
      </c>
      <c r="C94" s="42" t="s">
        <v>25</v>
      </c>
      <c r="D94" s="42" t="s">
        <v>76</v>
      </c>
      <c r="E94" s="42" t="s">
        <v>12</v>
      </c>
      <c r="F94" s="42" t="s">
        <v>22</v>
      </c>
      <c r="G94" s="47"/>
      <c r="H94" s="23">
        <f>H96</f>
        <v>0</v>
      </c>
      <c r="I94" s="23">
        <f t="shared" ref="I94:M94" si="49">I96</f>
        <v>0</v>
      </c>
      <c r="J94" s="23">
        <f t="shared" si="49"/>
        <v>0</v>
      </c>
      <c r="K94" s="23">
        <f t="shared" si="49"/>
        <v>0</v>
      </c>
      <c r="L94" s="23">
        <f t="shared" si="49"/>
        <v>0</v>
      </c>
      <c r="M94" s="23">
        <f t="shared" si="49"/>
        <v>0</v>
      </c>
    </row>
    <row r="95" spans="1:13" ht="38.25" hidden="1" customHeight="1" x14ac:dyDescent="0.2">
      <c r="A95" s="10"/>
      <c r="B95" s="22" t="s">
        <v>83</v>
      </c>
      <c r="C95" s="42"/>
      <c r="D95" s="42"/>
      <c r="E95" s="42"/>
      <c r="F95" s="42"/>
      <c r="G95" s="47"/>
      <c r="H95" s="23"/>
      <c r="I95" s="23"/>
      <c r="J95" s="23"/>
      <c r="K95" s="23"/>
      <c r="L95" s="23"/>
      <c r="M95" s="23"/>
    </row>
    <row r="96" spans="1:13" ht="30.75" hidden="1" customHeight="1" x14ac:dyDescent="0.2">
      <c r="A96" s="10"/>
      <c r="B96" s="22" t="s">
        <v>84</v>
      </c>
      <c r="C96" s="42" t="s">
        <v>25</v>
      </c>
      <c r="D96" s="42" t="s">
        <v>76</v>
      </c>
      <c r="E96" s="42" t="s">
        <v>12</v>
      </c>
      <c r="F96" s="42" t="s">
        <v>22</v>
      </c>
      <c r="G96" s="47">
        <v>240</v>
      </c>
      <c r="H96" s="23">
        <v>0</v>
      </c>
      <c r="I96" s="11">
        <v>0</v>
      </c>
      <c r="J96" s="23">
        <f>K96</f>
        <v>0</v>
      </c>
      <c r="K96" s="11">
        <v>0</v>
      </c>
      <c r="L96" s="23">
        <f>M96</f>
        <v>0</v>
      </c>
      <c r="M96" s="11">
        <v>0</v>
      </c>
    </row>
    <row r="97" spans="1:13" ht="31.5" x14ac:dyDescent="0.2">
      <c r="A97" s="10" t="s">
        <v>15</v>
      </c>
      <c r="B97" s="35" t="s">
        <v>60</v>
      </c>
      <c r="C97" s="42" t="s">
        <v>25</v>
      </c>
      <c r="D97" s="42" t="s">
        <v>76</v>
      </c>
      <c r="E97" s="42" t="s">
        <v>12</v>
      </c>
      <c r="F97" s="42" t="s">
        <v>22</v>
      </c>
      <c r="G97" s="47"/>
      <c r="H97" s="23">
        <f>H99</f>
        <v>10000</v>
      </c>
      <c r="I97" s="23">
        <f t="shared" ref="I97:M97" si="50">I99</f>
        <v>0</v>
      </c>
      <c r="J97" s="23">
        <f t="shared" si="50"/>
        <v>10000</v>
      </c>
      <c r="K97" s="23">
        <f t="shared" si="50"/>
        <v>0</v>
      </c>
      <c r="L97" s="23">
        <f t="shared" si="50"/>
        <v>10000</v>
      </c>
      <c r="M97" s="23">
        <f t="shared" si="50"/>
        <v>0</v>
      </c>
    </row>
    <row r="98" spans="1:13" ht="18.75" x14ac:dyDescent="0.2">
      <c r="A98" s="10"/>
      <c r="B98" s="35" t="s">
        <v>87</v>
      </c>
      <c r="C98" s="44" t="s">
        <v>25</v>
      </c>
      <c r="D98" s="44" t="s">
        <v>76</v>
      </c>
      <c r="E98" s="44" t="s">
        <v>12</v>
      </c>
      <c r="F98" s="44" t="s">
        <v>22</v>
      </c>
      <c r="G98" s="45">
        <v>800</v>
      </c>
      <c r="H98" s="23">
        <f>H99</f>
        <v>10000</v>
      </c>
      <c r="I98" s="23">
        <f t="shared" ref="I98:M98" si="51">I99</f>
        <v>0</v>
      </c>
      <c r="J98" s="23">
        <f t="shared" si="51"/>
        <v>10000</v>
      </c>
      <c r="K98" s="23">
        <f t="shared" si="51"/>
        <v>0</v>
      </c>
      <c r="L98" s="23">
        <f t="shared" si="51"/>
        <v>10000</v>
      </c>
      <c r="M98" s="23">
        <f t="shared" si="51"/>
        <v>0</v>
      </c>
    </row>
    <row r="99" spans="1:13" ht="18.75" x14ac:dyDescent="0.2">
      <c r="A99" s="10"/>
      <c r="B99" s="22" t="s">
        <v>61</v>
      </c>
      <c r="C99" s="44" t="s">
        <v>25</v>
      </c>
      <c r="D99" s="44" t="s">
        <v>76</v>
      </c>
      <c r="E99" s="44" t="s">
        <v>12</v>
      </c>
      <c r="F99" s="44" t="s">
        <v>22</v>
      </c>
      <c r="G99" s="45">
        <v>870</v>
      </c>
      <c r="H99" s="23">
        <v>10000</v>
      </c>
      <c r="I99" s="11">
        <v>0</v>
      </c>
      <c r="J99" s="23">
        <v>10000</v>
      </c>
      <c r="K99" s="11">
        <v>0</v>
      </c>
      <c r="L99" s="23">
        <v>10000</v>
      </c>
      <c r="M99" s="11">
        <v>0</v>
      </c>
    </row>
    <row r="100" spans="1:13" ht="31.5" x14ac:dyDescent="0.2">
      <c r="A100" s="10"/>
      <c r="B100" s="22" t="s">
        <v>62</v>
      </c>
      <c r="C100" s="44" t="s">
        <v>25</v>
      </c>
      <c r="D100" s="44" t="s">
        <v>76</v>
      </c>
      <c r="E100" s="44" t="s">
        <v>12</v>
      </c>
      <c r="F100" s="44" t="s">
        <v>23</v>
      </c>
      <c r="G100" s="45"/>
      <c r="H100" s="23">
        <f>H102</f>
        <v>50000</v>
      </c>
      <c r="I100" s="23">
        <f t="shared" ref="I100:M100" si="52">I102</f>
        <v>0</v>
      </c>
      <c r="J100" s="23">
        <f t="shared" si="52"/>
        <v>0</v>
      </c>
      <c r="K100" s="23">
        <f t="shared" si="52"/>
        <v>0</v>
      </c>
      <c r="L100" s="23">
        <f t="shared" si="52"/>
        <v>0</v>
      </c>
      <c r="M100" s="23">
        <f t="shared" si="52"/>
        <v>0</v>
      </c>
    </row>
    <row r="101" spans="1:13" ht="47.25" x14ac:dyDescent="0.2">
      <c r="A101" s="10"/>
      <c r="B101" s="22" t="s">
        <v>83</v>
      </c>
      <c r="C101" s="44" t="s">
        <v>25</v>
      </c>
      <c r="D101" s="44" t="s">
        <v>76</v>
      </c>
      <c r="E101" s="44" t="s">
        <v>12</v>
      </c>
      <c r="F101" s="44" t="s">
        <v>23</v>
      </c>
      <c r="G101" s="45">
        <v>200</v>
      </c>
      <c r="H101" s="23">
        <f>H102</f>
        <v>50000</v>
      </c>
      <c r="I101" s="23">
        <f t="shared" ref="I101:M101" si="53">I102</f>
        <v>0</v>
      </c>
      <c r="J101" s="23">
        <f t="shared" si="53"/>
        <v>0</v>
      </c>
      <c r="K101" s="23">
        <f t="shared" si="53"/>
        <v>0</v>
      </c>
      <c r="L101" s="23">
        <f t="shared" si="53"/>
        <v>0</v>
      </c>
      <c r="M101" s="23">
        <f t="shared" si="53"/>
        <v>0</v>
      </c>
    </row>
    <row r="102" spans="1:13" ht="66.75" customHeight="1" x14ac:dyDescent="0.2">
      <c r="A102" s="10"/>
      <c r="B102" s="22" t="s">
        <v>84</v>
      </c>
      <c r="C102" s="44" t="s">
        <v>25</v>
      </c>
      <c r="D102" s="44" t="s">
        <v>76</v>
      </c>
      <c r="E102" s="44" t="s">
        <v>12</v>
      </c>
      <c r="F102" s="44" t="s">
        <v>23</v>
      </c>
      <c r="G102" s="45">
        <v>240</v>
      </c>
      <c r="H102" s="23">
        <v>50000</v>
      </c>
      <c r="I102" s="11">
        <v>0</v>
      </c>
      <c r="J102" s="23">
        <v>0</v>
      </c>
      <c r="K102" s="11">
        <v>0</v>
      </c>
      <c r="L102" s="23">
        <v>0</v>
      </c>
      <c r="M102" s="11">
        <v>0</v>
      </c>
    </row>
    <row r="103" spans="1:13" ht="47.25" hidden="1" x14ac:dyDescent="0.2">
      <c r="A103" s="10"/>
      <c r="B103" s="22" t="s">
        <v>63</v>
      </c>
      <c r="C103" s="44" t="s">
        <v>25</v>
      </c>
      <c r="D103" s="44" t="s">
        <v>76</v>
      </c>
      <c r="E103" s="44" t="s">
        <v>12</v>
      </c>
      <c r="F103" s="44" t="s">
        <v>24</v>
      </c>
      <c r="G103" s="45"/>
      <c r="H103" s="23">
        <f>H104</f>
        <v>0</v>
      </c>
      <c r="I103" s="23">
        <f t="shared" ref="I103:M103" si="54">I104</f>
        <v>0</v>
      </c>
      <c r="J103" s="23">
        <f t="shared" si="54"/>
        <v>0</v>
      </c>
      <c r="K103" s="23">
        <f t="shared" si="54"/>
        <v>0</v>
      </c>
      <c r="L103" s="23">
        <f t="shared" si="54"/>
        <v>0</v>
      </c>
      <c r="M103" s="23">
        <f t="shared" si="54"/>
        <v>0</v>
      </c>
    </row>
    <row r="104" spans="1:13" ht="30.75" hidden="1" customHeight="1" x14ac:dyDescent="0.2">
      <c r="A104" s="10"/>
      <c r="B104" s="22" t="s">
        <v>31</v>
      </c>
      <c r="C104" s="44" t="s">
        <v>25</v>
      </c>
      <c r="D104" s="44" t="s">
        <v>76</v>
      </c>
      <c r="E104" s="44" t="s">
        <v>12</v>
      </c>
      <c r="F104" s="44" t="s">
        <v>24</v>
      </c>
      <c r="G104" s="45">
        <v>220</v>
      </c>
      <c r="H104" s="23">
        <v>0</v>
      </c>
      <c r="I104" s="11">
        <v>0</v>
      </c>
      <c r="J104" s="23">
        <v>0</v>
      </c>
      <c r="K104" s="11">
        <v>0</v>
      </c>
      <c r="L104" s="23">
        <v>0</v>
      </c>
      <c r="M104" s="11">
        <v>0</v>
      </c>
    </row>
    <row r="105" spans="1:13" ht="1.5" hidden="1" customHeight="1" x14ac:dyDescent="0.2">
      <c r="A105" s="10"/>
      <c r="B105" s="22" t="s">
        <v>64</v>
      </c>
      <c r="C105" s="44" t="s">
        <v>25</v>
      </c>
      <c r="D105" s="44" t="s">
        <v>76</v>
      </c>
      <c r="E105" s="44" t="s">
        <v>12</v>
      </c>
      <c r="F105" s="44" t="s">
        <v>25</v>
      </c>
      <c r="G105" s="45"/>
      <c r="H105" s="23">
        <f>H106</f>
        <v>0</v>
      </c>
      <c r="I105" s="23">
        <f t="shared" ref="I105:M105" si="55">I106</f>
        <v>0</v>
      </c>
      <c r="J105" s="23">
        <f t="shared" si="55"/>
        <v>0</v>
      </c>
      <c r="K105" s="23">
        <f t="shared" si="55"/>
        <v>0</v>
      </c>
      <c r="L105" s="23">
        <f t="shared" si="55"/>
        <v>0</v>
      </c>
      <c r="M105" s="23">
        <f t="shared" si="55"/>
        <v>0</v>
      </c>
    </row>
    <row r="106" spans="1:13" ht="31.5" hidden="1" x14ac:dyDescent="0.2">
      <c r="A106" s="10"/>
      <c r="B106" s="22" t="s">
        <v>31</v>
      </c>
      <c r="C106" s="44" t="s">
        <v>25</v>
      </c>
      <c r="D106" s="44" t="s">
        <v>76</v>
      </c>
      <c r="E106" s="44" t="s">
        <v>12</v>
      </c>
      <c r="F106" s="44" t="s">
        <v>25</v>
      </c>
      <c r="G106" s="45">
        <v>220</v>
      </c>
      <c r="H106" s="23">
        <v>0</v>
      </c>
      <c r="I106" s="11">
        <v>0</v>
      </c>
      <c r="J106" s="23">
        <v>0</v>
      </c>
      <c r="K106" s="11">
        <v>0</v>
      </c>
      <c r="L106" s="23">
        <v>0</v>
      </c>
      <c r="M106" s="11">
        <v>0</v>
      </c>
    </row>
    <row r="107" spans="1:13" ht="30" customHeight="1" x14ac:dyDescent="0.25">
      <c r="A107" s="46"/>
      <c r="B107" s="24" t="s">
        <v>65</v>
      </c>
      <c r="C107" s="48"/>
      <c r="D107" s="48"/>
      <c r="E107" s="48"/>
      <c r="F107" s="48"/>
      <c r="G107" s="25"/>
      <c r="H107" s="26">
        <f>H22</f>
        <v>15479205.26</v>
      </c>
      <c r="I107" s="26">
        <f t="shared" ref="I107:M107" si="56">I22</f>
        <v>797118</v>
      </c>
      <c r="J107" s="26">
        <f t="shared" si="56"/>
        <v>16064160.66</v>
      </c>
      <c r="K107" s="26">
        <f t="shared" si="56"/>
        <v>797118</v>
      </c>
      <c r="L107" s="26">
        <f t="shared" si="56"/>
        <v>15739332.02</v>
      </c>
      <c r="M107" s="26">
        <f t="shared" si="56"/>
        <v>0</v>
      </c>
    </row>
  </sheetData>
  <mergeCells count="30">
    <mergeCell ref="A10:F10"/>
    <mergeCell ref="D1:F1"/>
    <mergeCell ref="D3:F3"/>
    <mergeCell ref="D4:F4"/>
    <mergeCell ref="D5:F5"/>
    <mergeCell ref="D2:F2"/>
    <mergeCell ref="A18:A20"/>
    <mergeCell ref="B18:B20"/>
    <mergeCell ref="C18:G19"/>
    <mergeCell ref="H18:M18"/>
    <mergeCell ref="H19:I19"/>
    <mergeCell ref="J19:K19"/>
    <mergeCell ref="L19:M19"/>
    <mergeCell ref="C20:F20"/>
    <mergeCell ref="C107:F107"/>
    <mergeCell ref="C21:F21"/>
    <mergeCell ref="K4:M4"/>
    <mergeCell ref="K5:M5"/>
    <mergeCell ref="K6:M6"/>
    <mergeCell ref="K7:M7"/>
    <mergeCell ref="K8:M8"/>
    <mergeCell ref="K9:M9"/>
    <mergeCell ref="A12:M12"/>
    <mergeCell ref="A13:M13"/>
    <mergeCell ref="A14:M14"/>
    <mergeCell ref="A15:M15"/>
    <mergeCell ref="A16:M16"/>
    <mergeCell ref="D7:G7"/>
    <mergeCell ref="D6:F6"/>
    <mergeCell ref="A9:F9"/>
  </mergeCells>
  <pageMargins left="0.70866141732283472" right="0.70866141732283472" top="0.74803149606299213" bottom="0.74803149606299213" header="0.31496062992125984" footer="0.31496062992125984"/>
  <pageSetup paperSize="9" scale="68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2015-01-22T09:04:38Z</cp:lastPrinted>
  <dcterms:created xsi:type="dcterms:W3CDTF">2012-11-05T08:57:06Z</dcterms:created>
  <dcterms:modified xsi:type="dcterms:W3CDTF">2015-04-23T05:12:03Z</dcterms:modified>
</cp:coreProperties>
</file>