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45" windowWidth="15480" windowHeight="924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105" i="1" l="1"/>
  <c r="H96" i="1"/>
  <c r="H91" i="1"/>
  <c r="I89" i="1"/>
  <c r="H81" i="1"/>
  <c r="H62" i="1"/>
  <c r="H50" i="1"/>
  <c r="I49" i="1"/>
  <c r="H47" i="1"/>
  <c r="I22" i="1"/>
  <c r="I21" i="1" s="1"/>
  <c r="H110" i="1" l="1"/>
  <c r="I110" i="1"/>
  <c r="H108" i="1"/>
  <c r="I108" i="1"/>
  <c r="I93" i="1"/>
  <c r="J93" i="1"/>
  <c r="H93" i="1"/>
  <c r="H94" i="1"/>
  <c r="H65" i="1"/>
  <c r="H64" i="1" s="1"/>
  <c r="H53" i="1"/>
  <c r="H31" i="1"/>
  <c r="I46" i="1" l="1"/>
  <c r="H46" i="1"/>
  <c r="I30" i="1"/>
  <c r="H30" i="1"/>
  <c r="I32" i="1"/>
  <c r="J32" i="1"/>
  <c r="J31" i="1"/>
  <c r="J30" i="1" s="1"/>
  <c r="H33" i="1"/>
  <c r="H32" i="1" s="1"/>
  <c r="H122" i="1" l="1"/>
  <c r="I121" i="1"/>
  <c r="J121" i="1"/>
  <c r="H118" i="1"/>
  <c r="I118" i="1"/>
  <c r="I116" i="1"/>
  <c r="J116" i="1"/>
  <c r="H117" i="1"/>
  <c r="H116" i="1" s="1"/>
  <c r="I114" i="1"/>
  <c r="J114" i="1"/>
  <c r="H115" i="1"/>
  <c r="H114" i="1" s="1"/>
  <c r="J113" i="1" l="1"/>
  <c r="H113" i="1" s="1"/>
  <c r="I61" i="1"/>
  <c r="I52" i="1"/>
  <c r="I111" i="1"/>
  <c r="J111" i="1"/>
  <c r="H111" i="1"/>
  <c r="H104" i="1"/>
  <c r="H103" i="1" s="1"/>
  <c r="I104" i="1"/>
  <c r="I103" i="1" s="1"/>
  <c r="J104" i="1"/>
  <c r="J103" i="1" s="1"/>
  <c r="I109" i="1"/>
  <c r="J109" i="1"/>
  <c r="H109" i="1"/>
  <c r="I107" i="1"/>
  <c r="J107" i="1"/>
  <c r="H107" i="1"/>
  <c r="H101" i="1"/>
  <c r="H100" i="1" s="1"/>
  <c r="I101" i="1"/>
  <c r="I100" i="1" s="1"/>
  <c r="J98" i="1"/>
  <c r="I98" i="1"/>
  <c r="H98" i="1"/>
  <c r="H95" i="1"/>
  <c r="H92" i="1" s="1"/>
  <c r="I95" i="1"/>
  <c r="I92" i="1" s="1"/>
  <c r="J95" i="1"/>
  <c r="J92" i="1" s="1"/>
  <c r="J90" i="1"/>
  <c r="I90" i="1"/>
  <c r="H90" i="1"/>
  <c r="I88" i="1"/>
  <c r="H89" i="1"/>
  <c r="H88" i="1" s="1"/>
  <c r="I82" i="1"/>
  <c r="H80" i="1"/>
  <c r="H79" i="1" s="1"/>
  <c r="I80" i="1"/>
  <c r="I79" i="1" s="1"/>
  <c r="J80" i="1"/>
  <c r="J79" i="1" s="1"/>
  <c r="J78" i="1" s="1"/>
  <c r="J77" i="1" s="1"/>
  <c r="H72" i="1"/>
  <c r="H71" i="1" s="1"/>
  <c r="I72" i="1"/>
  <c r="I71" i="1" s="1"/>
  <c r="I70" i="1" s="1"/>
  <c r="J72" i="1"/>
  <c r="J71" i="1" s="1"/>
  <c r="J70" i="1" s="1"/>
  <c r="H68" i="1"/>
  <c r="H67" i="1" s="1"/>
  <c r="I68" i="1"/>
  <c r="I67" i="1" s="1"/>
  <c r="I66" i="1" s="1"/>
  <c r="J68" i="1"/>
  <c r="J67" i="1" s="1"/>
  <c r="J66" i="1" s="1"/>
  <c r="H63" i="1"/>
  <c r="I63" i="1"/>
  <c r="J64" i="1"/>
  <c r="J63" i="1" s="1"/>
  <c r="H61" i="1"/>
  <c r="H60" i="1" s="1"/>
  <c r="H49" i="1"/>
  <c r="H48" i="1" s="1"/>
  <c r="I48" i="1"/>
  <c r="J49" i="1"/>
  <c r="J48" i="1" s="1"/>
  <c r="J44" i="1" s="1"/>
  <c r="J34" i="1" s="1"/>
  <c r="J26" i="1"/>
  <c r="H26" i="1"/>
  <c r="I24" i="1"/>
  <c r="J24" i="1"/>
  <c r="H24" i="1"/>
  <c r="I87" i="1" l="1"/>
  <c r="I106" i="1"/>
  <c r="J86" i="1"/>
  <c r="J85" i="1" s="1"/>
  <c r="I78" i="1"/>
  <c r="I97" i="1"/>
  <c r="H97" i="1"/>
  <c r="H106" i="1"/>
  <c r="I45" i="1"/>
  <c r="J20" i="1" l="1"/>
  <c r="J124" i="1" s="1"/>
  <c r="H45" i="1"/>
  <c r="H42" i="1" l="1"/>
  <c r="H82" i="1"/>
  <c r="I35" i="1"/>
  <c r="H35" i="1"/>
  <c r="I36" i="1"/>
  <c r="I29" i="1"/>
  <c r="I26" i="1"/>
  <c r="I77" i="1" l="1"/>
  <c r="H78" i="1"/>
  <c r="H77" i="1" s="1"/>
  <c r="H121" i="1" l="1"/>
  <c r="I113" i="1"/>
  <c r="I86" i="1" s="1"/>
  <c r="I51" i="1"/>
  <c r="I44" i="1" s="1"/>
  <c r="I34" i="1" s="1"/>
  <c r="H51" i="1"/>
  <c r="H44" i="1" s="1"/>
  <c r="I42" i="1"/>
  <c r="I40" i="1"/>
  <c r="H87" i="1"/>
  <c r="I75" i="1"/>
  <c r="I74" i="1" s="1"/>
  <c r="H75" i="1"/>
  <c r="H74" i="1" s="1"/>
  <c r="H70" i="1"/>
  <c r="H66" i="1"/>
  <c r="I60" i="1"/>
  <c r="I59" i="1" s="1"/>
  <c r="H59" i="1"/>
  <c r="I56" i="1"/>
  <c r="I55" i="1" s="1"/>
  <c r="I54" i="1" s="1"/>
  <c r="H56" i="1"/>
  <c r="H55" i="1" s="1"/>
  <c r="H54" i="1" s="1"/>
  <c r="I38" i="1"/>
  <c r="I23" i="1"/>
  <c r="H23" i="1"/>
  <c r="H86" i="1" l="1"/>
  <c r="I85" i="1"/>
  <c r="H85" i="1" s="1"/>
  <c r="H58" i="1"/>
  <c r="H34" i="1"/>
  <c r="H22" i="1"/>
  <c r="H21" i="1" s="1"/>
  <c r="I58" i="1"/>
  <c r="I20" i="1" l="1"/>
  <c r="I124" i="1" l="1"/>
  <c r="H20" i="1"/>
  <c r="H124" i="1" s="1"/>
</calcChain>
</file>

<file path=xl/sharedStrings.xml><?xml version="1.0" encoding="utf-8"?>
<sst xmlns="http://schemas.openxmlformats.org/spreadsheetml/2006/main" count="601" uniqueCount="132">
  <si>
    <t>№ п/п</t>
  </si>
  <si>
    <t xml:space="preserve">к решениею Совета Лузинского сельского поселения </t>
  </si>
  <si>
    <t xml:space="preserve">"О бюджете Лузинского сельского поселения </t>
  </si>
  <si>
    <t>РАСПРЕДЕЛЕНИЕ</t>
  </si>
  <si>
    <t>Сумма, рублей</t>
  </si>
  <si>
    <t>Целевая статья</t>
  </si>
  <si>
    <t>Вид рас-ходов</t>
  </si>
  <si>
    <t>1</t>
  </si>
  <si>
    <t>01</t>
  </si>
  <si>
    <t>0</t>
  </si>
  <si>
    <t>00</t>
  </si>
  <si>
    <t/>
  </si>
  <si>
    <t>02</t>
  </si>
  <si>
    <t>03</t>
  </si>
  <si>
    <t>2</t>
  </si>
  <si>
    <t>Расходы на выплаты персоналу казенных учреждений</t>
  </si>
  <si>
    <t>04</t>
  </si>
  <si>
    <t>10</t>
  </si>
  <si>
    <t>4</t>
  </si>
  <si>
    <t>5</t>
  </si>
  <si>
    <t>Муниципальная программа Лузинского сельского поселения "Развитие социально-экономического потенциала Лузинского сельского поселения Омского муниципального района Омской области на 2014-2018 годы"</t>
  </si>
  <si>
    <t>Подпрограмма "Поддержка дорожного хозяйства Лузинского сельского поселения Омского муниципального района Омской области на 2014-2018 годы"</t>
  </si>
  <si>
    <t>Содержание автомобильных дорог общего пользования в сельском поселении</t>
  </si>
  <si>
    <t>Подпрограмма "Развитие жилищно-коммунального хозяйства Лузинского сельского поселения Омского муниципального района Омской области на 2014-2018 годы"</t>
  </si>
  <si>
    <t>Строительство и реконструкция новых систем жизнеобеспечения населения</t>
  </si>
  <si>
    <t>Коды классификации расходов местного бюджета</t>
  </si>
  <si>
    <t>Наименование кодов классификации расходов местного бюджета</t>
  </si>
  <si>
    <t>Мероприятия по организации уличного освещения</t>
  </si>
  <si>
    <t>Прочие мероприятия по благоустройству поселения</t>
  </si>
  <si>
    <t>3</t>
  </si>
  <si>
    <t>Благоустройство</t>
  </si>
  <si>
    <t>Формирование условия для осущесвтления социальной поддержки граждан в Лузинском поселении</t>
  </si>
  <si>
    <t>Социальные выплаты гражданам</t>
  </si>
  <si>
    <t>Поддержка коммунального хозяйства в Лузинском сельском поселении</t>
  </si>
  <si>
    <t>Осуществление мероприятий по предоставлению других выплат социального характера</t>
  </si>
  <si>
    <t>Формирование и использование средств резервных фондов</t>
  </si>
  <si>
    <t>Резервные средства</t>
  </si>
  <si>
    <t>Всего расходов</t>
  </si>
  <si>
    <t>51</t>
  </si>
  <si>
    <t>Разработка проектно-сметной документации на капитальный и ямочный ремонт дорог местного значения</t>
  </si>
  <si>
    <t>Организация ремонта автомобльных дорог общего пользования на территории поселения</t>
  </si>
  <si>
    <t>Организация ремонта дворовых территорий многоквартирных домов, проездов к дворовым территориям многоквартирных домов автомобильных дорог местного значения</t>
  </si>
  <si>
    <t>Мероприятия в области поддержки коммунального хозяйства</t>
  </si>
  <si>
    <t>Мероприятия по чистки дорог от снега и снежного наката, грейдирование и содержание дорог</t>
  </si>
  <si>
    <t>Сроительство и реконструкция новых систем теплоснабжения и водоотведения</t>
  </si>
  <si>
    <t xml:space="preserve"> Мероприятия по организации повышения энергетической эффективности учреждений</t>
  </si>
  <si>
    <t>Подпрограмма "Повышение энергетической эффективности и сокращение энергетических издержек в Администрации Лузинского сельского поселения Омского муниципального района Омской области на 2014-2018 годы."</t>
  </si>
  <si>
    <t>Подпрограмма "Оказание качественных услуг в социально-культурной сфере, повышение их доступности для населения Лузинского сельского поселения Омского муниципального района Омской области на 2014-2018 годы."</t>
  </si>
  <si>
    <t>Развитие творческого потенциала поселения</t>
  </si>
  <si>
    <t>Организация культурно – досугового обслуживания населения учреждением культуры, проведение сельских культурных мероприятий и праздников</t>
  </si>
  <si>
    <t xml:space="preserve"> Организационно – воспитательная работа с молодежью, проведение мероприятий для детей и молодежи</t>
  </si>
  <si>
    <t>Развитие физической культуры и спорта в поселении.</t>
  </si>
  <si>
    <t>Организация, проведение и участие в областных, районных и сельских спортивных мероприятиях, соревнованиях и праздниках.</t>
  </si>
  <si>
    <t>Подпрограмма "Управление муниципальной собственностью Лузинского сельского поселения Омского муниципального района Омской области на 2014-2018 годы."</t>
  </si>
  <si>
    <t xml:space="preserve"> Формирование и развитие муниципальной собственности </t>
  </si>
  <si>
    <t>Оценка недвижимости, признание прав и регулирование отношений по муниципальной собственности</t>
  </si>
  <si>
    <t xml:space="preserve"> Мероприятия по землеустройству и землепользованию</t>
  </si>
  <si>
    <t>Подпрограмма "Совершенствование муниципального управления в Лузинском сельском поселении Омского муниципального района Омской области на 2014-2018 годы"</t>
  </si>
  <si>
    <t xml:space="preserve">Повышение эффективности деятельности Администрации Лузинского сельского поселения </t>
  </si>
  <si>
    <t>1.1.</t>
  </si>
  <si>
    <t>1.1.1.</t>
  </si>
  <si>
    <t>1.1.1.1.</t>
  </si>
  <si>
    <t>1.1.1.2.</t>
  </si>
  <si>
    <t>1.1.1.3.</t>
  </si>
  <si>
    <t>1.1.1.4.</t>
  </si>
  <si>
    <t>1.2.</t>
  </si>
  <si>
    <t>1.2.1.</t>
  </si>
  <si>
    <t>1.2.1.1.</t>
  </si>
  <si>
    <t>1.2.1.2.</t>
  </si>
  <si>
    <t>1.2.1.3.</t>
  </si>
  <si>
    <t>1.2.1.4.</t>
  </si>
  <si>
    <t>1.2.2.</t>
  </si>
  <si>
    <t>1.2.2.1.</t>
  </si>
  <si>
    <t>1.2.2.2.</t>
  </si>
  <si>
    <t>1.3.</t>
  </si>
  <si>
    <t>1.3.1.</t>
  </si>
  <si>
    <t>1.3.1.1.</t>
  </si>
  <si>
    <t>1.4.</t>
  </si>
  <si>
    <t>1.4.1.</t>
  </si>
  <si>
    <t>1.4.1.1.</t>
  </si>
  <si>
    <t>1.4.2.</t>
  </si>
  <si>
    <t>1.4.2.1.</t>
  </si>
  <si>
    <t>1.4.3.1.</t>
  </si>
  <si>
    <t>1.4.3.</t>
  </si>
  <si>
    <t>1.5.</t>
  </si>
  <si>
    <t>1.5.1.</t>
  </si>
  <si>
    <t>1.5.1.1.</t>
  </si>
  <si>
    <t>1.5.1.2</t>
  </si>
  <si>
    <t>1.6.</t>
  </si>
  <si>
    <t>1.6.1.</t>
  </si>
  <si>
    <t>1.6.1.1.</t>
  </si>
  <si>
    <t>Руководство и управление в сфере установленных функций органов местного самоуправления</t>
  </si>
  <si>
    <t>Иные закупки товаров, работ и услуг для обеспечения государственных (муниципальных) нужд</t>
  </si>
  <si>
    <t>Расходы на выплаты персоналу государственных (муниципальных) органов</t>
  </si>
  <si>
    <t>1.6.1.2</t>
  </si>
  <si>
    <t>Организация  и обеспечение мероприятий по решению других (общих) вопросов муниципального значения</t>
  </si>
  <si>
    <t>Финансовое обеспечение исполнения органами местного самоуправления Омской области полномочий по первичному воинскому учету на территориях, где отсутствуют военные комиссариаты</t>
  </si>
  <si>
    <t>1.6.1.4.</t>
  </si>
  <si>
    <t>1.6.1.5.</t>
  </si>
  <si>
    <t>Мероприятия по предупреждению и ликвидации последствий чрезвычайных ситуаций и стихийных бедствий</t>
  </si>
  <si>
    <t>1.6.1.6.</t>
  </si>
  <si>
    <t>6</t>
  </si>
  <si>
    <t>Обеспечение снижения энергетических издержек объектов сельского поселения</t>
  </si>
  <si>
    <t>Мероприятия по  повышению безопасности дорожного движения в границах поселения</t>
  </si>
  <si>
    <t>Развитие молодежной политики на территории поселения.</t>
  </si>
  <si>
    <t>Организация материально – технического и хозяйственного обеспечения деятельности Администрации</t>
  </si>
  <si>
    <t>Реконструкция систем водоснабжения</t>
  </si>
  <si>
    <t>Омского муниципального района Омской области на 2016 год</t>
  </si>
  <si>
    <t>от _____________ №__________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</si>
  <si>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</si>
  <si>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 (муниципальных) нужд</t>
  </si>
  <si>
    <t>00000</t>
  </si>
  <si>
    <t>20010</t>
  </si>
  <si>
    <t>20020</t>
  </si>
  <si>
    <t>10010</t>
  </si>
  <si>
    <t>19980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</si>
  <si>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</si>
  <si>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29980</t>
  </si>
  <si>
    <t>Иные бюджетные ассигнования</t>
  </si>
  <si>
    <t xml:space="preserve">Уплата налогов, сборов и иных обязательных платежей в бюджетную систему </t>
  </si>
  <si>
    <t>10030</t>
  </si>
  <si>
    <t>20030</t>
  </si>
  <si>
    <t>1.6.1.3</t>
  </si>
  <si>
    <t>20050</t>
  </si>
  <si>
    <t>20070</t>
  </si>
  <si>
    <t>в том числе за счет</t>
  </si>
  <si>
    <t>налоговых и неналоговых доходов, поступлений нецелевого характера</t>
  </si>
  <si>
    <t>поступлений целевого характера</t>
  </si>
  <si>
    <t>бюджетных ассигнований бюджета Лузинского сельского поселения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2016 год</t>
  </si>
  <si>
    <t>Приложение № 4</t>
  </si>
  <si>
    <t>20040</t>
  </si>
  <si>
    <t>51182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</si>
</sst>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_ ;[Red]\-0.0\ "/>
  </numFmts>
  <fonts count="15" x14ac:knownFonts="1">
    <font>
      <sz val="9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96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1" fillId="0" borderId="0" xfId="0" applyNumberFormat="1" applyFont="1" applyFill="1" applyBorder="1" applyAlignment="1" applyProtection="1">
      <alignment horizontal="center" vertical="center" wrapText="1" shrinkToFit="1"/>
    </xf>
    <xf numFmtId="0" fontId="3" fillId="0" borderId="0" xfId="0" applyNumberFormat="1" applyFont="1" applyFill="1" applyBorder="1" applyAlignment="1" applyProtection="1">
      <alignment horizontal="right" vertical="center" wrapText="1" shrinkToFit="1"/>
    </xf>
    <xf numFmtId="0" fontId="1" fillId="0" borderId="0" xfId="1" applyFont="1" applyFill="1" applyProtection="1">
      <protection hidden="1"/>
    </xf>
    <xf numFmtId="0" fontId="1" fillId="0" borderId="0" xfId="1" applyFont="1" applyFill="1" applyBorder="1" applyProtection="1">
      <protection hidden="1"/>
    </xf>
    <xf numFmtId="1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left" vertical="top" wrapText="1"/>
      <protection hidden="1"/>
    </xf>
    <xf numFmtId="4" fontId="7" fillId="0" borderId="2" xfId="1" applyNumberFormat="1" applyFont="1" applyFill="1" applyBorder="1" applyAlignment="1" applyProtection="1">
      <alignment horizontal="right" vertical="center"/>
      <protection hidden="1"/>
    </xf>
    <xf numFmtId="4" fontId="7" fillId="0" borderId="2" xfId="1" applyNumberFormat="1" applyFont="1" applyFill="1" applyBorder="1" applyAlignment="1" applyProtection="1">
      <alignment horizontal="right" vertical="center" wrapText="1"/>
      <protection hidden="1"/>
    </xf>
    <xf numFmtId="4" fontId="7" fillId="0" borderId="1" xfId="1" applyNumberFormat="1" applyFont="1" applyFill="1" applyBorder="1" applyAlignment="1" applyProtection="1">
      <alignment horizontal="right" vertical="center" wrapText="1"/>
      <protection hidden="1"/>
    </xf>
    <xf numFmtId="4" fontId="7" fillId="0" borderId="1" xfId="1" applyNumberFormat="1" applyFont="1" applyFill="1" applyBorder="1" applyAlignment="1" applyProtection="1">
      <alignment horizontal="right" vertical="center"/>
      <protection hidden="1"/>
    </xf>
    <xf numFmtId="0" fontId="7" fillId="2" borderId="1" xfId="0" applyNumberFormat="1" applyFont="1" applyFill="1" applyBorder="1" applyAlignment="1" applyProtection="1">
      <alignment horizontal="left" vertical="top" wrapText="1" shrinkToFit="1"/>
    </xf>
    <xf numFmtId="49" fontId="7" fillId="0" borderId="7" xfId="1" applyNumberFormat="1" applyFont="1" applyFill="1" applyBorder="1" applyAlignment="1" applyProtection="1">
      <alignment horizontal="center" vertical="center"/>
      <protection hidden="1"/>
    </xf>
    <xf numFmtId="49" fontId="7" fillId="0" borderId="2" xfId="1" applyNumberFormat="1" applyFont="1" applyFill="1" applyBorder="1" applyAlignment="1" applyProtection="1">
      <alignment horizontal="center" vertical="center"/>
      <protection hidden="1"/>
    </xf>
    <xf numFmtId="49" fontId="7" fillId="0" borderId="3" xfId="1" applyNumberFormat="1" applyFont="1" applyFill="1" applyBorder="1" applyAlignment="1" applyProtection="1">
      <alignment horizontal="center" vertical="center"/>
      <protection hidden="1"/>
    </xf>
    <xf numFmtId="1" fontId="9" fillId="0" borderId="2" xfId="1" applyNumberFormat="1" applyFont="1" applyFill="1" applyBorder="1" applyAlignment="1" applyProtection="1">
      <alignment horizontal="center" vertical="center"/>
      <protection hidden="1"/>
    </xf>
    <xf numFmtId="0" fontId="9" fillId="0" borderId="2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1" applyNumberFormat="1" applyFont="1" applyFill="1" applyBorder="1" applyAlignment="1" applyProtection="1">
      <alignment horizontal="center" vertical="center"/>
      <protection hidden="1"/>
    </xf>
    <xf numFmtId="4" fontId="9" fillId="0" borderId="2" xfId="1" applyNumberFormat="1" applyFont="1" applyFill="1" applyBorder="1" applyAlignment="1" applyProtection="1">
      <alignment horizontal="right" vertical="center"/>
      <protection hidden="1"/>
    </xf>
    <xf numFmtId="1" fontId="10" fillId="0" borderId="2" xfId="1" applyNumberFormat="1" applyFont="1" applyFill="1" applyBorder="1" applyAlignment="1" applyProtection="1">
      <alignment horizontal="center" vertical="center"/>
      <protection hidden="1"/>
    </xf>
    <xf numFmtId="0" fontId="10" fillId="0" borderId="2" xfId="1" applyNumberFormat="1" applyFont="1" applyFill="1" applyBorder="1" applyAlignment="1" applyProtection="1">
      <alignment horizontal="left" vertical="top" wrapText="1"/>
      <protection hidden="1"/>
    </xf>
    <xf numFmtId="49" fontId="10" fillId="0" borderId="2" xfId="1" applyNumberFormat="1" applyFont="1" applyFill="1" applyBorder="1" applyAlignment="1" applyProtection="1">
      <alignment horizontal="center" vertical="center"/>
      <protection hidden="1"/>
    </xf>
    <xf numFmtId="0" fontId="10" fillId="0" borderId="2" xfId="1" applyNumberFormat="1" applyFont="1" applyFill="1" applyBorder="1" applyAlignment="1" applyProtection="1">
      <alignment horizontal="center" vertical="center"/>
      <protection hidden="1"/>
    </xf>
    <xf numFmtId="4" fontId="10" fillId="0" borderId="2" xfId="1" applyNumberFormat="1" applyFont="1" applyFill="1" applyBorder="1" applyAlignment="1" applyProtection="1">
      <alignment horizontal="right" vertical="center"/>
      <protection hidden="1"/>
    </xf>
    <xf numFmtId="4" fontId="10" fillId="0" borderId="1" xfId="1" applyNumberFormat="1" applyFont="1" applyFill="1" applyBorder="1" applyAlignment="1" applyProtection="1">
      <alignment horizontal="right" vertical="center"/>
      <protection hidden="1"/>
    </xf>
    <xf numFmtId="49" fontId="10" fillId="0" borderId="7" xfId="1" applyNumberFormat="1" applyFont="1" applyFill="1" applyBorder="1" applyAlignment="1" applyProtection="1">
      <alignment horizontal="center" vertical="center"/>
      <protection hidden="1"/>
    </xf>
    <xf numFmtId="49" fontId="10" fillId="0" borderId="3" xfId="1" applyNumberFormat="1" applyFont="1" applyFill="1" applyBorder="1" applyAlignment="1" applyProtection="1">
      <alignment horizontal="center" vertical="center"/>
      <protection hidden="1"/>
    </xf>
    <xf numFmtId="0" fontId="7" fillId="2" borderId="1" xfId="0" applyFont="1" applyFill="1" applyBorder="1" applyAlignment="1">
      <alignment horizontal="left" vertical="top" wrapText="1"/>
    </xf>
    <xf numFmtId="0" fontId="7" fillId="2" borderId="2" xfId="0" applyNumberFormat="1" applyFont="1" applyFill="1" applyBorder="1" applyAlignment="1" applyProtection="1">
      <alignment horizontal="left" vertical="top" wrapText="1" shrinkToFit="1"/>
    </xf>
    <xf numFmtId="0" fontId="7" fillId="2" borderId="8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11" fillId="0" borderId="1" xfId="0" applyFont="1" applyBorder="1"/>
    <xf numFmtId="4" fontId="11" fillId="0" borderId="1" xfId="0" applyNumberFormat="1" applyFont="1" applyBorder="1"/>
    <xf numFmtId="4" fontId="0" fillId="0" borderId="0" xfId="0" applyNumberFormat="1"/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Border="1"/>
    <xf numFmtId="0" fontId="3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vertical="center"/>
    </xf>
    <xf numFmtId="164" fontId="3" fillId="0" borderId="0" xfId="0" applyNumberFormat="1" applyFont="1" applyFill="1" applyAlignment="1">
      <alignment horizontal="right" vertical="center"/>
    </xf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vertical="center"/>
      <protection hidden="1"/>
    </xf>
    <xf numFmtId="49" fontId="9" fillId="0" borderId="2" xfId="1" applyNumberFormat="1" applyFont="1" applyFill="1" applyBorder="1" applyAlignment="1" applyProtection="1">
      <alignment vertical="center"/>
      <protection hidden="1"/>
    </xf>
    <xf numFmtId="49" fontId="9" fillId="0" borderId="7" xfId="1" applyNumberFormat="1" applyFont="1" applyFill="1" applyBorder="1" applyAlignment="1" applyProtection="1">
      <alignment vertical="center"/>
      <protection hidden="1"/>
    </xf>
    <xf numFmtId="49" fontId="9" fillId="0" borderId="3" xfId="1" applyNumberFormat="1" applyFont="1" applyFill="1" applyBorder="1" applyAlignment="1" applyProtection="1">
      <alignment vertical="center"/>
      <protection hidden="1"/>
    </xf>
    <xf numFmtId="4" fontId="12" fillId="0" borderId="1" xfId="0" applyNumberFormat="1" applyFont="1" applyBorder="1" applyAlignment="1">
      <alignment horizontal="center" vertical="center"/>
    </xf>
    <xf numFmtId="4" fontId="7" fillId="0" borderId="1" xfId="1" applyNumberFormat="1" applyFont="1" applyFill="1" applyBorder="1" applyAlignment="1" applyProtection="1">
      <alignment vertical="center"/>
      <protection hidden="1"/>
    </xf>
    <xf numFmtId="4" fontId="12" fillId="0" borderId="1" xfId="0" applyNumberFormat="1" applyFont="1" applyBorder="1" applyAlignment="1">
      <alignment vertical="center"/>
    </xf>
    <xf numFmtId="4" fontId="12" fillId="0" borderId="1" xfId="0" applyNumberFormat="1" applyFont="1" applyBorder="1" applyAlignment="1">
      <alignment horizontal="right" vertical="center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1" xfId="0" applyFont="1" applyFill="1" applyBorder="1" applyAlignment="1">
      <alignment horizontal="left" vertical="top" wrapText="1"/>
    </xf>
    <xf numFmtId="4" fontId="9" fillId="0" borderId="1" xfId="1" applyNumberFormat="1" applyFont="1" applyFill="1" applyBorder="1" applyAlignment="1" applyProtection="1">
      <alignment horizontal="right" vertical="center"/>
      <protection hidden="1"/>
    </xf>
    <xf numFmtId="4" fontId="7" fillId="0" borderId="2" xfId="1" applyNumberFormat="1" applyFont="1" applyFill="1" applyBorder="1" applyAlignment="1" applyProtection="1">
      <alignment vertical="center"/>
      <protection hidden="1"/>
    </xf>
    <xf numFmtId="4" fontId="7" fillId="0" borderId="2" xfId="1" applyNumberFormat="1" applyFont="1" applyFill="1" applyBorder="1" applyAlignment="1" applyProtection="1">
      <alignment vertical="center" wrapText="1"/>
      <protection hidden="1"/>
    </xf>
    <xf numFmtId="4" fontId="13" fillId="0" borderId="2" xfId="1" applyNumberFormat="1" applyFont="1" applyFill="1" applyBorder="1" applyAlignment="1" applyProtection="1">
      <alignment horizontal="right" vertical="center"/>
      <protection hidden="1"/>
    </xf>
    <xf numFmtId="4" fontId="13" fillId="0" borderId="1" xfId="1" applyNumberFormat="1" applyFont="1" applyFill="1" applyBorder="1" applyAlignment="1" applyProtection="1">
      <alignment horizontal="right" vertical="center"/>
      <protection hidden="1"/>
    </xf>
    <xf numFmtId="0" fontId="7" fillId="0" borderId="10" xfId="0" applyNumberFormat="1" applyFont="1" applyFill="1" applyBorder="1" applyAlignment="1" applyProtection="1">
      <alignment horizontal="center" vertical="top" wrapText="1"/>
    </xf>
    <xf numFmtId="0" fontId="7" fillId="0" borderId="4" xfId="0" applyNumberFormat="1" applyFont="1" applyFill="1" applyBorder="1" applyAlignment="1" applyProtection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7" fillId="0" borderId="1" xfId="0" applyNumberFormat="1" applyFont="1" applyFill="1" applyBorder="1" applyAlignment="1" applyProtection="1">
      <alignment vertical="top" wrapText="1"/>
    </xf>
    <xf numFmtId="0" fontId="1" fillId="0" borderId="0" xfId="1" applyNumberFormat="1" applyFont="1" applyFill="1" applyAlignment="1" applyProtection="1">
      <alignment vertical="center" wrapText="1"/>
      <protection hidden="1"/>
    </xf>
    <xf numFmtId="0" fontId="7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5" xfId="1" applyNumberFormat="1" applyFont="1" applyFill="1" applyBorder="1" applyAlignment="1" applyProtection="1">
      <alignment horizontal="center" vertical="center"/>
      <protection hidden="1"/>
    </xf>
    <xf numFmtId="0" fontId="7" fillId="0" borderId="13" xfId="1" applyNumberFormat="1" applyFont="1" applyFill="1" applyBorder="1" applyAlignment="1" applyProtection="1">
      <alignment horizontal="center" vertical="center"/>
      <protection hidden="1"/>
    </xf>
    <xf numFmtId="0" fontId="7" fillId="0" borderId="9" xfId="1" applyNumberFormat="1" applyFont="1" applyFill="1" applyBorder="1" applyAlignment="1" applyProtection="1">
      <alignment horizontal="center" vertical="center"/>
      <protection hidden="1"/>
    </xf>
    <xf numFmtId="0" fontId="7" fillId="0" borderId="10" xfId="1" applyNumberFormat="1" applyFont="1" applyFill="1" applyBorder="1" applyAlignment="1" applyProtection="1">
      <alignment horizontal="center" vertical="center"/>
      <protection hidden="1"/>
    </xf>
    <xf numFmtId="0" fontId="7" fillId="0" borderId="11" xfId="1" applyNumberFormat="1" applyFont="1" applyFill="1" applyBorder="1" applyAlignment="1" applyProtection="1">
      <alignment horizontal="center" vertical="center"/>
      <protection hidden="1"/>
    </xf>
    <xf numFmtId="0" fontId="7" fillId="0" borderId="12" xfId="1" applyNumberFormat="1" applyFont="1" applyFill="1" applyBorder="1" applyAlignment="1" applyProtection="1">
      <alignment horizontal="center" vertical="center"/>
      <protection hidden="1"/>
    </xf>
    <xf numFmtId="0" fontId="11" fillId="0" borderId="2" xfId="0" applyFont="1" applyBorder="1" applyAlignment="1"/>
    <xf numFmtId="0" fontId="11" fillId="0" borderId="7" xfId="0" applyFont="1" applyBorder="1" applyAlignment="1"/>
    <xf numFmtId="0" fontId="11" fillId="0" borderId="3" xfId="0" applyFont="1" applyBorder="1" applyAlignment="1"/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7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7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0" applyNumberFormat="1" applyFont="1" applyFill="1" applyBorder="1" applyAlignment="1" applyProtection="1">
      <alignment horizontal="center" vertical="center" wrapText="1" shrinkToFit="1"/>
    </xf>
    <xf numFmtId="164" fontId="5" fillId="0" borderId="0" xfId="0" applyNumberFormat="1" applyFont="1" applyFill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7"/>
  <sheetViews>
    <sheetView tabSelected="1" topLeftCell="A117" workbookViewId="0">
      <selection activeCell="H127" sqref="H127"/>
    </sheetView>
  </sheetViews>
  <sheetFormatPr defaultRowHeight="12" x14ac:dyDescent="0.2"/>
  <cols>
    <col min="1" max="1" width="8.6640625" customWidth="1"/>
    <col min="2" max="2" width="39.5" customWidth="1"/>
    <col min="3" max="3" width="8.1640625" customWidth="1"/>
    <col min="4" max="4" width="5.6640625" customWidth="1"/>
    <col min="5" max="5" width="6.83203125" customWidth="1"/>
    <col min="6" max="6" width="12" customWidth="1"/>
    <col min="8" max="8" width="20.33203125" customWidth="1"/>
    <col min="9" max="9" width="19.5" customWidth="1"/>
    <col min="10" max="10" width="19.83203125" customWidth="1"/>
    <col min="11" max="11" width="18.1640625" customWidth="1"/>
    <col min="12" max="12" width="17.6640625" customWidth="1"/>
    <col min="13" max="13" width="19.1640625" customWidth="1"/>
    <col min="15" max="15" width="10.83203125" bestFit="1" customWidth="1"/>
  </cols>
  <sheetData>
    <row r="1" spans="1:13" ht="3" customHeight="1" x14ac:dyDescent="0.2">
      <c r="A1" s="1"/>
      <c r="B1" s="2"/>
      <c r="C1" s="2"/>
      <c r="D1" s="94"/>
      <c r="E1" s="93"/>
      <c r="F1" s="93"/>
      <c r="G1" s="3"/>
    </row>
    <row r="2" spans="1:13" ht="18.75" hidden="1" x14ac:dyDescent="0.2">
      <c r="A2" s="1"/>
      <c r="B2" s="2"/>
      <c r="D2" s="94"/>
      <c r="E2" s="95"/>
      <c r="F2" s="95"/>
      <c r="G2" s="4"/>
    </row>
    <row r="3" spans="1:13" ht="18.75" hidden="1" x14ac:dyDescent="0.2">
      <c r="A3" s="1"/>
      <c r="B3" s="2"/>
      <c r="C3" s="2"/>
      <c r="D3" s="92"/>
      <c r="E3" s="93"/>
      <c r="F3" s="93"/>
      <c r="G3" s="4"/>
    </row>
    <row r="4" spans="1:13" ht="18.75" x14ac:dyDescent="0.2">
      <c r="A4" s="1"/>
      <c r="B4" s="2"/>
      <c r="C4" s="2"/>
      <c r="D4" s="92"/>
      <c r="E4" s="93"/>
      <c r="F4" s="93"/>
      <c r="G4" s="4"/>
      <c r="J4" s="42" t="s">
        <v>129</v>
      </c>
      <c r="K4" s="43"/>
      <c r="L4" s="43"/>
    </row>
    <row r="5" spans="1:13" ht="18.75" x14ac:dyDescent="0.2">
      <c r="A5" s="1"/>
      <c r="B5" s="2"/>
      <c r="C5" s="2"/>
      <c r="D5" s="92"/>
      <c r="E5" s="93"/>
      <c r="F5" s="93"/>
      <c r="G5" s="5"/>
      <c r="J5" s="42" t="s">
        <v>1</v>
      </c>
      <c r="K5" s="44"/>
      <c r="L5" s="44"/>
    </row>
    <row r="6" spans="1:13" ht="18.75" x14ac:dyDescent="0.2">
      <c r="A6" s="1"/>
      <c r="B6" s="2"/>
      <c r="C6" s="2"/>
      <c r="D6" s="92"/>
      <c r="E6" s="93"/>
      <c r="F6" s="93"/>
      <c r="G6" s="5"/>
      <c r="J6" s="45" t="s">
        <v>2</v>
      </c>
      <c r="K6" s="43"/>
      <c r="L6" s="43"/>
    </row>
    <row r="7" spans="1:13" ht="18.75" x14ac:dyDescent="0.2">
      <c r="A7" s="1"/>
      <c r="B7" s="2"/>
      <c r="C7" s="2"/>
      <c r="D7" s="82"/>
      <c r="E7" s="82"/>
      <c r="F7" s="83"/>
      <c r="G7" s="83"/>
      <c r="J7" s="45" t="s">
        <v>107</v>
      </c>
      <c r="K7" s="43"/>
      <c r="L7" s="43"/>
    </row>
    <row r="8" spans="1:13" ht="18.75" x14ac:dyDescent="0.2">
      <c r="A8" s="1"/>
      <c r="B8" s="2"/>
      <c r="C8" s="2"/>
      <c r="D8" s="1"/>
      <c r="E8" s="1"/>
      <c r="F8" s="1"/>
      <c r="J8" s="45" t="s">
        <v>108</v>
      </c>
      <c r="K8" s="43"/>
      <c r="L8" s="43"/>
    </row>
    <row r="9" spans="1:13" ht="24.75" customHeight="1" x14ac:dyDescent="0.2">
      <c r="A9" s="84"/>
      <c r="B9" s="84"/>
      <c r="C9" s="84"/>
      <c r="D9" s="84"/>
      <c r="E9" s="84"/>
      <c r="F9" s="84"/>
      <c r="J9" s="45"/>
      <c r="K9" s="43"/>
      <c r="L9" s="43"/>
    </row>
    <row r="10" spans="1:13" ht="33.75" hidden="1" customHeight="1" x14ac:dyDescent="0.2">
      <c r="A10" s="91"/>
      <c r="B10" s="91"/>
      <c r="C10" s="91"/>
      <c r="D10" s="91"/>
      <c r="E10" s="91"/>
      <c r="F10" s="91"/>
    </row>
    <row r="11" spans="1:13" ht="33" hidden="1" customHeight="1" x14ac:dyDescent="0.2">
      <c r="A11" s="6"/>
      <c r="B11" s="6"/>
      <c r="C11" s="6"/>
      <c r="D11" s="6"/>
      <c r="E11" s="6"/>
      <c r="F11" s="7"/>
    </row>
    <row r="12" spans="1:13" ht="32.25" customHeight="1" x14ac:dyDescent="0.2">
      <c r="A12" s="89" t="s">
        <v>3</v>
      </c>
      <c r="B12" s="89"/>
      <c r="C12" s="89"/>
      <c r="D12" s="89"/>
      <c r="E12" s="89"/>
      <c r="F12" s="89"/>
      <c r="G12" s="89"/>
      <c r="H12" s="89"/>
      <c r="I12" s="89"/>
      <c r="J12" s="89"/>
      <c r="K12" s="49"/>
      <c r="L12" s="49"/>
      <c r="M12" s="49"/>
    </row>
    <row r="13" spans="1:13" ht="58.5" customHeight="1" x14ac:dyDescent="0.2">
      <c r="A13" s="90" t="s">
        <v>128</v>
      </c>
      <c r="B13" s="90"/>
      <c r="C13" s="90"/>
      <c r="D13" s="90"/>
      <c r="E13" s="90"/>
      <c r="F13" s="90"/>
      <c r="G13" s="90"/>
      <c r="H13" s="90"/>
      <c r="I13" s="90"/>
      <c r="J13" s="90"/>
      <c r="K13" s="68"/>
      <c r="L13" s="49"/>
      <c r="M13" s="49"/>
    </row>
    <row r="14" spans="1:13" ht="19.5" customHeight="1" x14ac:dyDescent="0.2">
      <c r="A14" s="89"/>
      <c r="B14" s="89"/>
      <c r="C14" s="89"/>
      <c r="D14" s="89"/>
      <c r="E14" s="89"/>
      <c r="F14" s="89"/>
      <c r="G14" s="89"/>
      <c r="H14" s="89"/>
      <c r="I14" s="89"/>
      <c r="J14" s="89"/>
      <c r="K14" s="49"/>
      <c r="L14" s="49"/>
      <c r="M14" s="49"/>
    </row>
    <row r="15" spans="1:13" ht="18.75" x14ac:dyDescent="0.3">
      <c r="A15" s="8"/>
      <c r="B15" s="8"/>
      <c r="C15" s="8"/>
      <c r="D15" s="9"/>
      <c r="E15" s="9"/>
      <c r="F15" s="8"/>
      <c r="G15" s="8"/>
      <c r="H15" s="8"/>
      <c r="I15" s="8"/>
      <c r="J15" s="8"/>
      <c r="K15" s="8"/>
      <c r="L15" s="8"/>
      <c r="M15" s="8"/>
    </row>
    <row r="16" spans="1:13" ht="45.75" customHeight="1" x14ac:dyDescent="0.2">
      <c r="A16" s="79" t="s">
        <v>0</v>
      </c>
      <c r="B16" s="86" t="s">
        <v>26</v>
      </c>
      <c r="C16" s="86" t="s">
        <v>25</v>
      </c>
      <c r="D16" s="86"/>
      <c r="E16" s="86"/>
      <c r="F16" s="86"/>
      <c r="G16" s="86"/>
      <c r="H16" s="69" t="s">
        <v>4</v>
      </c>
      <c r="I16" s="72" t="s">
        <v>125</v>
      </c>
      <c r="J16" s="73"/>
    </row>
    <row r="17" spans="1:11" ht="2.25" customHeight="1" x14ac:dyDescent="0.2">
      <c r="A17" s="79"/>
      <c r="B17" s="86"/>
      <c r="C17" s="86"/>
      <c r="D17" s="86"/>
      <c r="E17" s="86"/>
      <c r="F17" s="86"/>
      <c r="G17" s="86"/>
      <c r="H17" s="70"/>
      <c r="I17" s="74"/>
      <c r="J17" s="75"/>
    </row>
    <row r="18" spans="1:11" ht="105.75" customHeight="1" x14ac:dyDescent="0.2">
      <c r="A18" s="85"/>
      <c r="B18" s="87"/>
      <c r="C18" s="88" t="s">
        <v>5</v>
      </c>
      <c r="D18" s="88"/>
      <c r="E18" s="88"/>
      <c r="F18" s="88"/>
      <c r="G18" s="47" t="s">
        <v>6</v>
      </c>
      <c r="H18" s="71"/>
      <c r="I18" s="64" t="s">
        <v>126</v>
      </c>
      <c r="J18" s="65" t="s">
        <v>127</v>
      </c>
    </row>
    <row r="19" spans="1:11" ht="23.25" customHeight="1" x14ac:dyDescent="0.2">
      <c r="A19" s="46">
        <v>1</v>
      </c>
      <c r="B19" s="40">
        <v>2</v>
      </c>
      <c r="C19" s="79">
        <v>3</v>
      </c>
      <c r="D19" s="80"/>
      <c r="E19" s="80"/>
      <c r="F19" s="81"/>
      <c r="G19" s="47">
        <v>4</v>
      </c>
      <c r="H19" s="46">
        <v>5</v>
      </c>
      <c r="I19" s="66"/>
      <c r="J19" s="67"/>
    </row>
    <row r="20" spans="1:11" ht="147.75" customHeight="1" x14ac:dyDescent="0.2">
      <c r="A20" s="20" t="s">
        <v>7</v>
      </c>
      <c r="B20" s="21" t="s">
        <v>20</v>
      </c>
      <c r="C20" s="50" t="s">
        <v>17</v>
      </c>
      <c r="D20" s="51" t="s">
        <v>9</v>
      </c>
      <c r="E20" s="51" t="s">
        <v>10</v>
      </c>
      <c r="F20" s="52" t="s">
        <v>111</v>
      </c>
      <c r="G20" s="22" t="s">
        <v>11</v>
      </c>
      <c r="H20" s="23">
        <f>I20+J20</f>
        <v>19857659.09</v>
      </c>
      <c r="I20" s="23">
        <f>I21+I34+I58+I77+I85</f>
        <v>18967545.09</v>
      </c>
      <c r="J20" s="59">
        <f>J21+J34+J54+J58+J85+J77</f>
        <v>890114</v>
      </c>
      <c r="K20" s="39"/>
    </row>
    <row r="21" spans="1:11" ht="110.25" x14ac:dyDescent="0.2">
      <c r="A21" s="24" t="s">
        <v>59</v>
      </c>
      <c r="B21" s="25" t="s">
        <v>21</v>
      </c>
      <c r="C21" s="26" t="s">
        <v>17</v>
      </c>
      <c r="D21" s="30" t="s">
        <v>7</v>
      </c>
      <c r="E21" s="30" t="s">
        <v>10</v>
      </c>
      <c r="F21" s="31" t="s">
        <v>111</v>
      </c>
      <c r="G21" s="27" t="s">
        <v>11</v>
      </c>
      <c r="H21" s="28">
        <f>H22</f>
        <v>1881990.8399999999</v>
      </c>
      <c r="I21" s="28">
        <f>I22</f>
        <v>1881990.8399999999</v>
      </c>
      <c r="J21" s="56">
        <v>0</v>
      </c>
    </row>
    <row r="22" spans="1:11" ht="47.25" x14ac:dyDescent="0.2">
      <c r="A22" s="10" t="s">
        <v>60</v>
      </c>
      <c r="B22" s="11" t="s">
        <v>22</v>
      </c>
      <c r="C22" s="18" t="s">
        <v>17</v>
      </c>
      <c r="D22" s="17" t="s">
        <v>7</v>
      </c>
      <c r="E22" s="17" t="s">
        <v>8</v>
      </c>
      <c r="F22" s="19" t="s">
        <v>111</v>
      </c>
      <c r="G22" s="48" t="s">
        <v>11</v>
      </c>
      <c r="H22" s="12">
        <f>H23+H26+H29+H30+H32</f>
        <v>1881990.8399999999</v>
      </c>
      <c r="I22" s="12">
        <f>I23+I26+I30+I32</f>
        <v>1881990.8399999999</v>
      </c>
      <c r="J22" s="56">
        <v>0</v>
      </c>
    </row>
    <row r="23" spans="1:11" ht="63" x14ac:dyDescent="0.2">
      <c r="A23" s="10" t="s">
        <v>61</v>
      </c>
      <c r="B23" s="11" t="s">
        <v>43</v>
      </c>
      <c r="C23" s="18" t="s">
        <v>17</v>
      </c>
      <c r="D23" s="17" t="s">
        <v>7</v>
      </c>
      <c r="E23" s="17" t="s">
        <v>8</v>
      </c>
      <c r="F23" s="19" t="s">
        <v>112</v>
      </c>
      <c r="G23" s="48" t="s">
        <v>11</v>
      </c>
      <c r="H23" s="12">
        <f t="shared" ref="H23" si="0">H25</f>
        <v>700000</v>
      </c>
      <c r="I23" s="12">
        <f>I25</f>
        <v>700000</v>
      </c>
      <c r="J23" s="56">
        <v>0</v>
      </c>
    </row>
    <row r="24" spans="1:11" ht="47.25" x14ac:dyDescent="0.2">
      <c r="A24" s="10"/>
      <c r="B24" s="32" t="s">
        <v>109</v>
      </c>
      <c r="C24" s="18" t="s">
        <v>17</v>
      </c>
      <c r="D24" s="17" t="s">
        <v>7</v>
      </c>
      <c r="E24" s="17" t="s">
        <v>8</v>
      </c>
      <c r="F24" s="19" t="s">
        <v>112</v>
      </c>
      <c r="G24" s="48">
        <v>200</v>
      </c>
      <c r="H24" s="12">
        <f>H25</f>
        <v>700000</v>
      </c>
      <c r="I24" s="12">
        <f t="shared" ref="I24:J24" si="1">I25</f>
        <v>700000</v>
      </c>
      <c r="J24" s="54">
        <f t="shared" si="1"/>
        <v>0</v>
      </c>
    </row>
    <row r="25" spans="1:11" ht="63" x14ac:dyDescent="0.2">
      <c r="A25" s="10" t="s">
        <v>11</v>
      </c>
      <c r="B25" s="32" t="s">
        <v>110</v>
      </c>
      <c r="C25" s="18" t="s">
        <v>17</v>
      </c>
      <c r="D25" s="17" t="s">
        <v>7</v>
      </c>
      <c r="E25" s="17" t="s">
        <v>8</v>
      </c>
      <c r="F25" s="19" t="s">
        <v>112</v>
      </c>
      <c r="G25" s="48">
        <v>240</v>
      </c>
      <c r="H25" s="12">
        <v>700000</v>
      </c>
      <c r="I25" s="13">
        <v>700000</v>
      </c>
      <c r="J25" s="55">
        <v>0</v>
      </c>
    </row>
    <row r="26" spans="1:11" ht="57.75" customHeight="1" x14ac:dyDescent="0.2">
      <c r="A26" s="10" t="s">
        <v>62</v>
      </c>
      <c r="B26" s="33" t="s">
        <v>103</v>
      </c>
      <c r="C26" s="18" t="s">
        <v>17</v>
      </c>
      <c r="D26" s="17" t="s">
        <v>7</v>
      </c>
      <c r="E26" s="17" t="s">
        <v>8</v>
      </c>
      <c r="F26" s="19" t="s">
        <v>113</v>
      </c>
      <c r="G26" s="48"/>
      <c r="H26" s="12">
        <f>H27</f>
        <v>181990.84</v>
      </c>
      <c r="I26" s="12">
        <f>I28</f>
        <v>181990.84</v>
      </c>
      <c r="J26" s="54">
        <f>J28</f>
        <v>0</v>
      </c>
    </row>
    <row r="27" spans="1:11" ht="57.75" customHeight="1" x14ac:dyDescent="0.2">
      <c r="A27" s="10"/>
      <c r="B27" s="32" t="s">
        <v>109</v>
      </c>
      <c r="C27" s="18" t="s">
        <v>17</v>
      </c>
      <c r="D27" s="17" t="s">
        <v>7</v>
      </c>
      <c r="E27" s="17" t="s">
        <v>8</v>
      </c>
      <c r="F27" s="19" t="s">
        <v>113</v>
      </c>
      <c r="G27" s="48">
        <v>200</v>
      </c>
      <c r="H27" s="12">
        <v>181990.84</v>
      </c>
      <c r="I27" s="12">
        <v>181990.84</v>
      </c>
      <c r="J27" s="56">
        <v>0</v>
      </c>
    </row>
    <row r="28" spans="1:11" ht="68.25" customHeight="1" x14ac:dyDescent="0.2">
      <c r="A28" s="10"/>
      <c r="B28" s="32" t="s">
        <v>110</v>
      </c>
      <c r="C28" s="18" t="s">
        <v>17</v>
      </c>
      <c r="D28" s="17" t="s">
        <v>7</v>
      </c>
      <c r="E28" s="17" t="s">
        <v>8</v>
      </c>
      <c r="F28" s="19" t="s">
        <v>113</v>
      </c>
      <c r="G28" s="48">
        <v>240</v>
      </c>
      <c r="H28" s="12">
        <v>181990.84</v>
      </c>
      <c r="I28" s="13">
        <v>181990.84</v>
      </c>
      <c r="J28" s="56">
        <v>0</v>
      </c>
    </row>
    <row r="29" spans="1:11" ht="69" hidden="1" customHeight="1" x14ac:dyDescent="0.2">
      <c r="A29" s="10" t="s">
        <v>63</v>
      </c>
      <c r="B29" s="33" t="s">
        <v>39</v>
      </c>
      <c r="C29" s="18" t="s">
        <v>17</v>
      </c>
      <c r="D29" s="17" t="s">
        <v>7</v>
      </c>
      <c r="E29" s="17" t="s">
        <v>8</v>
      </c>
      <c r="F29" s="19" t="s">
        <v>13</v>
      </c>
      <c r="G29" s="48"/>
      <c r="H29" s="12">
        <v>0</v>
      </c>
      <c r="I29" s="12" t="e">
        <f>#REF!</f>
        <v>#REF!</v>
      </c>
      <c r="J29" s="53"/>
    </row>
    <row r="30" spans="1:11" ht="51" customHeight="1" x14ac:dyDescent="0.2">
      <c r="A30" s="10" t="s">
        <v>63</v>
      </c>
      <c r="B30" s="33" t="s">
        <v>40</v>
      </c>
      <c r="C30" s="18" t="s">
        <v>17</v>
      </c>
      <c r="D30" s="17" t="s">
        <v>7</v>
      </c>
      <c r="E30" s="17" t="s">
        <v>8</v>
      </c>
      <c r="F30" s="19" t="s">
        <v>130</v>
      </c>
      <c r="G30" s="48"/>
      <c r="H30" s="12">
        <f>H31</f>
        <v>600000</v>
      </c>
      <c r="I30" s="12">
        <f t="shared" ref="I30:J30" si="2">I31</f>
        <v>600000</v>
      </c>
      <c r="J30" s="15">
        <f t="shared" si="2"/>
        <v>0</v>
      </c>
    </row>
    <row r="31" spans="1:11" ht="51.75" customHeight="1" x14ac:dyDescent="0.2">
      <c r="A31" s="10"/>
      <c r="B31" s="32" t="s">
        <v>92</v>
      </c>
      <c r="C31" s="18" t="s">
        <v>17</v>
      </c>
      <c r="D31" s="17" t="s">
        <v>7</v>
      </c>
      <c r="E31" s="17" t="s">
        <v>8</v>
      </c>
      <c r="F31" s="19" t="s">
        <v>130</v>
      </c>
      <c r="G31" s="48">
        <v>240</v>
      </c>
      <c r="H31" s="12">
        <f>I31</f>
        <v>600000</v>
      </c>
      <c r="I31" s="12">
        <v>600000</v>
      </c>
      <c r="J31" s="15">
        <f t="shared" ref="I31:J32" si="3">J32</f>
        <v>0</v>
      </c>
    </row>
    <row r="32" spans="1:11" ht="51" customHeight="1" x14ac:dyDescent="0.2">
      <c r="A32" s="10" t="s">
        <v>64</v>
      </c>
      <c r="B32" s="33" t="s">
        <v>41</v>
      </c>
      <c r="C32" s="18" t="s">
        <v>17</v>
      </c>
      <c r="D32" s="17" t="s">
        <v>7</v>
      </c>
      <c r="E32" s="17" t="s">
        <v>8</v>
      </c>
      <c r="F32" s="19" t="s">
        <v>123</v>
      </c>
      <c r="G32" s="48"/>
      <c r="H32" s="12">
        <f>H33</f>
        <v>400000</v>
      </c>
      <c r="I32" s="12">
        <f t="shared" si="3"/>
        <v>400000</v>
      </c>
      <c r="J32" s="15">
        <f t="shared" si="3"/>
        <v>0</v>
      </c>
    </row>
    <row r="33" spans="1:10" ht="49.5" customHeight="1" x14ac:dyDescent="0.2">
      <c r="A33" s="10"/>
      <c r="B33" s="32" t="s">
        <v>92</v>
      </c>
      <c r="C33" s="18" t="s">
        <v>17</v>
      </c>
      <c r="D33" s="17" t="s">
        <v>7</v>
      </c>
      <c r="E33" s="17" t="s">
        <v>8</v>
      </c>
      <c r="F33" s="19" t="s">
        <v>123</v>
      </c>
      <c r="G33" s="48">
        <v>240</v>
      </c>
      <c r="H33" s="12">
        <f>I33</f>
        <v>400000</v>
      </c>
      <c r="I33" s="13">
        <v>400000</v>
      </c>
      <c r="J33" s="56">
        <v>0</v>
      </c>
    </row>
    <row r="34" spans="1:10" ht="110.25" x14ac:dyDescent="0.2">
      <c r="A34" s="24" t="s">
        <v>65</v>
      </c>
      <c r="B34" s="25" t="s">
        <v>23</v>
      </c>
      <c r="C34" s="26" t="s">
        <v>17</v>
      </c>
      <c r="D34" s="30">
        <v>2</v>
      </c>
      <c r="E34" s="30" t="s">
        <v>10</v>
      </c>
      <c r="F34" s="31" t="s">
        <v>111</v>
      </c>
      <c r="G34" s="27"/>
      <c r="H34" s="28">
        <f>H35+H44</f>
        <v>3876379.38</v>
      </c>
      <c r="I34" s="28">
        <f>I35+I44</f>
        <v>3876379.38</v>
      </c>
      <c r="J34" s="29">
        <f t="shared" ref="J34" si="4">J35+J44</f>
        <v>0</v>
      </c>
    </row>
    <row r="35" spans="1:10" ht="47.25" hidden="1" x14ac:dyDescent="0.2">
      <c r="A35" s="10" t="s">
        <v>66</v>
      </c>
      <c r="B35" s="11" t="s">
        <v>33</v>
      </c>
      <c r="C35" s="18" t="s">
        <v>17</v>
      </c>
      <c r="D35" s="17">
        <v>2</v>
      </c>
      <c r="E35" s="17" t="s">
        <v>8</v>
      </c>
      <c r="F35" s="19" t="s">
        <v>10</v>
      </c>
      <c r="G35" s="48" t="s">
        <v>11</v>
      </c>
      <c r="H35" s="12">
        <f>H37+H39+H41+H43</f>
        <v>0</v>
      </c>
      <c r="I35" s="12">
        <f t="shared" ref="I35" si="5">I37+I39+I41+I43</f>
        <v>0</v>
      </c>
      <c r="J35" s="56"/>
    </row>
    <row r="36" spans="1:10" ht="47.25" hidden="1" x14ac:dyDescent="0.2">
      <c r="A36" s="10" t="s">
        <v>67</v>
      </c>
      <c r="B36" s="11" t="s">
        <v>42</v>
      </c>
      <c r="C36" s="18" t="s">
        <v>17</v>
      </c>
      <c r="D36" s="17" t="s">
        <v>14</v>
      </c>
      <c r="E36" s="17" t="s">
        <v>8</v>
      </c>
      <c r="F36" s="19" t="s">
        <v>8</v>
      </c>
      <c r="G36" s="48"/>
      <c r="H36" s="12">
        <v>0</v>
      </c>
      <c r="I36" s="12">
        <f t="shared" ref="I36" si="6">I37</f>
        <v>0</v>
      </c>
      <c r="J36" s="56"/>
    </row>
    <row r="37" spans="1:10" ht="63" hidden="1" x14ac:dyDescent="0.2">
      <c r="A37" s="10"/>
      <c r="B37" s="32" t="s">
        <v>92</v>
      </c>
      <c r="C37" s="18" t="s">
        <v>17</v>
      </c>
      <c r="D37" s="17" t="s">
        <v>14</v>
      </c>
      <c r="E37" s="17" t="s">
        <v>8</v>
      </c>
      <c r="F37" s="19" t="s">
        <v>8</v>
      </c>
      <c r="G37" s="48">
        <v>240</v>
      </c>
      <c r="H37" s="12">
        <v>0</v>
      </c>
      <c r="I37" s="12">
        <v>0</v>
      </c>
      <c r="J37" s="56"/>
    </row>
    <row r="38" spans="1:10" ht="31.5" hidden="1" x14ac:dyDescent="0.2">
      <c r="A38" s="10" t="s">
        <v>68</v>
      </c>
      <c r="B38" s="11" t="s">
        <v>106</v>
      </c>
      <c r="C38" s="18" t="s">
        <v>17</v>
      </c>
      <c r="D38" s="17">
        <v>2</v>
      </c>
      <c r="E38" s="17" t="s">
        <v>8</v>
      </c>
      <c r="F38" s="19" t="s">
        <v>12</v>
      </c>
      <c r="G38" s="48" t="s">
        <v>11</v>
      </c>
      <c r="H38" s="12">
        <v>0</v>
      </c>
      <c r="I38" s="12">
        <f t="shared" ref="I38" si="7">I39</f>
        <v>0</v>
      </c>
      <c r="J38" s="56"/>
    </row>
    <row r="39" spans="1:10" ht="63" hidden="1" x14ac:dyDescent="0.2">
      <c r="A39" s="10" t="s">
        <v>11</v>
      </c>
      <c r="B39" s="32" t="s">
        <v>92</v>
      </c>
      <c r="C39" s="18" t="s">
        <v>17</v>
      </c>
      <c r="D39" s="17">
        <v>2</v>
      </c>
      <c r="E39" s="17" t="s">
        <v>8</v>
      </c>
      <c r="F39" s="19" t="s">
        <v>12</v>
      </c>
      <c r="G39" s="48">
        <v>240</v>
      </c>
      <c r="H39" s="12">
        <v>0</v>
      </c>
      <c r="I39" s="13">
        <v>0</v>
      </c>
      <c r="J39" s="56"/>
    </row>
    <row r="40" spans="1:10" ht="47.25" hidden="1" x14ac:dyDescent="0.2">
      <c r="A40" s="10" t="s">
        <v>69</v>
      </c>
      <c r="B40" s="33" t="s">
        <v>24</v>
      </c>
      <c r="C40" s="18" t="s">
        <v>17</v>
      </c>
      <c r="D40" s="17" t="s">
        <v>14</v>
      </c>
      <c r="E40" s="17" t="s">
        <v>8</v>
      </c>
      <c r="F40" s="19" t="s">
        <v>13</v>
      </c>
      <c r="G40" s="48"/>
      <c r="H40" s="12">
        <v>0</v>
      </c>
      <c r="I40" s="12">
        <f t="shared" ref="I40" si="8">I41</f>
        <v>0</v>
      </c>
      <c r="J40" s="56"/>
    </row>
    <row r="41" spans="1:10" ht="62.25" hidden="1" customHeight="1" x14ac:dyDescent="0.2">
      <c r="A41" s="10"/>
      <c r="B41" s="32" t="s">
        <v>92</v>
      </c>
      <c r="C41" s="18" t="s">
        <v>17</v>
      </c>
      <c r="D41" s="17" t="s">
        <v>14</v>
      </c>
      <c r="E41" s="17" t="s">
        <v>8</v>
      </c>
      <c r="F41" s="19" t="s">
        <v>13</v>
      </c>
      <c r="G41" s="48">
        <v>240</v>
      </c>
      <c r="H41" s="12">
        <v>0</v>
      </c>
      <c r="I41" s="13">
        <v>0</v>
      </c>
      <c r="J41" s="56"/>
    </row>
    <row r="42" spans="1:10" ht="50.25" hidden="1" customHeight="1" x14ac:dyDescent="0.2">
      <c r="A42" s="10" t="s">
        <v>70</v>
      </c>
      <c r="B42" s="33" t="s">
        <v>44</v>
      </c>
      <c r="C42" s="18" t="s">
        <v>17</v>
      </c>
      <c r="D42" s="17" t="s">
        <v>14</v>
      </c>
      <c r="E42" s="17" t="s">
        <v>8</v>
      </c>
      <c r="F42" s="19" t="s">
        <v>16</v>
      </c>
      <c r="G42" s="48"/>
      <c r="H42" s="12">
        <f>H43</f>
        <v>0</v>
      </c>
      <c r="I42" s="12">
        <f t="shared" ref="I42" si="9">I43</f>
        <v>0</v>
      </c>
      <c r="J42" s="56"/>
    </row>
    <row r="43" spans="1:10" ht="69" hidden="1" customHeight="1" x14ac:dyDescent="0.2">
      <c r="A43" s="10"/>
      <c r="B43" s="32" t="s">
        <v>92</v>
      </c>
      <c r="C43" s="18" t="s">
        <v>17</v>
      </c>
      <c r="D43" s="17" t="s">
        <v>14</v>
      </c>
      <c r="E43" s="17" t="s">
        <v>8</v>
      </c>
      <c r="F43" s="19" t="s">
        <v>16</v>
      </c>
      <c r="G43" s="48">
        <v>240</v>
      </c>
      <c r="H43" s="12">
        <v>0</v>
      </c>
      <c r="I43" s="13">
        <v>0</v>
      </c>
      <c r="J43" s="56"/>
    </row>
    <row r="44" spans="1:10" ht="28.5" customHeight="1" x14ac:dyDescent="0.2">
      <c r="A44" s="10" t="s">
        <v>71</v>
      </c>
      <c r="B44" s="11" t="s">
        <v>30</v>
      </c>
      <c r="C44" s="18" t="s">
        <v>17</v>
      </c>
      <c r="D44" s="17" t="s">
        <v>14</v>
      </c>
      <c r="E44" s="17" t="s">
        <v>12</v>
      </c>
      <c r="F44" s="19" t="s">
        <v>111</v>
      </c>
      <c r="G44" s="48" t="s">
        <v>11</v>
      </c>
      <c r="H44" s="12">
        <f>H45+H48+H51</f>
        <v>3876379.38</v>
      </c>
      <c r="I44" s="12">
        <f>I45+I48+I51</f>
        <v>3876379.38</v>
      </c>
      <c r="J44" s="15">
        <f t="shared" ref="J44" si="10">J45+J48+J51</f>
        <v>0</v>
      </c>
    </row>
    <row r="45" spans="1:10" ht="31.5" x14ac:dyDescent="0.2">
      <c r="A45" s="10" t="s">
        <v>72</v>
      </c>
      <c r="B45" s="11" t="s">
        <v>27</v>
      </c>
      <c r="C45" s="18" t="s">
        <v>17</v>
      </c>
      <c r="D45" s="17" t="s">
        <v>14</v>
      </c>
      <c r="E45" s="17" t="s">
        <v>12</v>
      </c>
      <c r="F45" s="19" t="s">
        <v>114</v>
      </c>
      <c r="G45" s="48" t="s">
        <v>11</v>
      </c>
      <c r="H45" s="12">
        <f>H47</f>
        <v>1181650.8</v>
      </c>
      <c r="I45" s="12">
        <f t="shared" ref="I45" si="11">I47</f>
        <v>1181650.8</v>
      </c>
      <c r="J45" s="56">
        <v>0</v>
      </c>
    </row>
    <row r="46" spans="1:10" ht="47.25" x14ac:dyDescent="0.2">
      <c r="A46" s="10"/>
      <c r="B46" s="32" t="s">
        <v>109</v>
      </c>
      <c r="C46" s="18" t="s">
        <v>17</v>
      </c>
      <c r="D46" s="17" t="s">
        <v>14</v>
      </c>
      <c r="E46" s="17" t="s">
        <v>12</v>
      </c>
      <c r="F46" s="19" t="s">
        <v>114</v>
      </c>
      <c r="G46" s="48">
        <v>200</v>
      </c>
      <c r="H46" s="12">
        <f>H47</f>
        <v>1181650.8</v>
      </c>
      <c r="I46" s="12">
        <f>I47</f>
        <v>1181650.8</v>
      </c>
      <c r="J46" s="56">
        <v>0</v>
      </c>
    </row>
    <row r="47" spans="1:10" ht="63" x14ac:dyDescent="0.2">
      <c r="A47" s="10" t="s">
        <v>11</v>
      </c>
      <c r="B47" s="32" t="s">
        <v>110</v>
      </c>
      <c r="C47" s="18" t="s">
        <v>17</v>
      </c>
      <c r="D47" s="17" t="s">
        <v>14</v>
      </c>
      <c r="E47" s="17" t="s">
        <v>12</v>
      </c>
      <c r="F47" s="19" t="s">
        <v>114</v>
      </c>
      <c r="G47" s="48">
        <v>240</v>
      </c>
      <c r="H47" s="12">
        <f>I47</f>
        <v>1181650.8</v>
      </c>
      <c r="I47" s="13">
        <v>1181650.8</v>
      </c>
      <c r="J47" s="56">
        <v>0</v>
      </c>
    </row>
    <row r="48" spans="1:10" ht="31.5" x14ac:dyDescent="0.2">
      <c r="A48" s="10"/>
      <c r="B48" s="11" t="s">
        <v>27</v>
      </c>
      <c r="C48" s="18" t="s">
        <v>17</v>
      </c>
      <c r="D48" s="17" t="s">
        <v>14</v>
      </c>
      <c r="E48" s="17" t="s">
        <v>12</v>
      </c>
      <c r="F48" s="19" t="s">
        <v>112</v>
      </c>
      <c r="G48" s="48"/>
      <c r="H48" s="12">
        <f>H49</f>
        <v>544728.57999999996</v>
      </c>
      <c r="I48" s="12">
        <f t="shared" ref="I48:J48" si="12">I49</f>
        <v>544728.57999999996</v>
      </c>
      <c r="J48" s="15">
        <f t="shared" si="12"/>
        <v>0</v>
      </c>
    </row>
    <row r="49" spans="1:10" ht="47.25" x14ac:dyDescent="0.2">
      <c r="A49" s="10"/>
      <c r="B49" s="32" t="s">
        <v>109</v>
      </c>
      <c r="C49" s="18" t="s">
        <v>17</v>
      </c>
      <c r="D49" s="17" t="s">
        <v>14</v>
      </c>
      <c r="E49" s="17" t="s">
        <v>12</v>
      </c>
      <c r="F49" s="19" t="s">
        <v>112</v>
      </c>
      <c r="G49" s="48">
        <v>200</v>
      </c>
      <c r="H49" s="12">
        <f>H50</f>
        <v>544728.57999999996</v>
      </c>
      <c r="I49" s="12">
        <f>I50</f>
        <v>544728.57999999996</v>
      </c>
      <c r="J49" s="15">
        <f t="shared" ref="J49" si="13">J50</f>
        <v>0</v>
      </c>
    </row>
    <row r="50" spans="1:10" ht="63" x14ac:dyDescent="0.2">
      <c r="A50" s="10"/>
      <c r="B50" s="32" t="s">
        <v>110</v>
      </c>
      <c r="C50" s="18" t="s">
        <v>17</v>
      </c>
      <c r="D50" s="17" t="s">
        <v>14</v>
      </c>
      <c r="E50" s="17" t="s">
        <v>12</v>
      </c>
      <c r="F50" s="19" t="s">
        <v>112</v>
      </c>
      <c r="G50" s="48">
        <v>240</v>
      </c>
      <c r="H50" s="12">
        <f>I50</f>
        <v>544728.57999999996</v>
      </c>
      <c r="I50" s="13">
        <v>544728.57999999996</v>
      </c>
      <c r="J50" s="56">
        <v>0</v>
      </c>
    </row>
    <row r="51" spans="1:10" ht="31.5" x14ac:dyDescent="0.2">
      <c r="A51" s="10" t="s">
        <v>73</v>
      </c>
      <c r="B51" s="33" t="s">
        <v>28</v>
      </c>
      <c r="C51" s="18" t="s">
        <v>17</v>
      </c>
      <c r="D51" s="17" t="s">
        <v>14</v>
      </c>
      <c r="E51" s="17" t="s">
        <v>12</v>
      </c>
      <c r="F51" s="19" t="s">
        <v>113</v>
      </c>
      <c r="G51" s="48"/>
      <c r="H51" s="12">
        <f>H53</f>
        <v>2150000</v>
      </c>
      <c r="I51" s="12">
        <f t="shared" ref="I51" si="14">I53</f>
        <v>2150000</v>
      </c>
      <c r="J51" s="56">
        <v>0</v>
      </c>
    </row>
    <row r="52" spans="1:10" ht="47.25" x14ac:dyDescent="0.2">
      <c r="A52" s="10"/>
      <c r="B52" s="32" t="s">
        <v>109</v>
      </c>
      <c r="C52" s="18" t="s">
        <v>17</v>
      </c>
      <c r="D52" s="17" t="s">
        <v>14</v>
      </c>
      <c r="E52" s="17" t="s">
        <v>12</v>
      </c>
      <c r="F52" s="19" t="s">
        <v>113</v>
      </c>
      <c r="G52" s="48">
        <v>200</v>
      </c>
      <c r="H52" s="12">
        <v>2000000</v>
      </c>
      <c r="I52" s="12">
        <f>I53</f>
        <v>2150000</v>
      </c>
      <c r="J52" s="56">
        <v>0</v>
      </c>
    </row>
    <row r="53" spans="1:10" ht="60.75" customHeight="1" x14ac:dyDescent="0.2">
      <c r="A53" s="10"/>
      <c r="B53" s="32" t="s">
        <v>110</v>
      </c>
      <c r="C53" s="18" t="s">
        <v>17</v>
      </c>
      <c r="D53" s="17" t="s">
        <v>14</v>
      </c>
      <c r="E53" s="17" t="s">
        <v>12</v>
      </c>
      <c r="F53" s="19" t="s">
        <v>113</v>
      </c>
      <c r="G53" s="48">
        <v>240</v>
      </c>
      <c r="H53" s="12">
        <f>I53</f>
        <v>2150000</v>
      </c>
      <c r="I53" s="13">
        <v>2150000</v>
      </c>
      <c r="J53" s="56">
        <v>0</v>
      </c>
    </row>
    <row r="54" spans="1:10" ht="141.75" hidden="1" x14ac:dyDescent="0.2">
      <c r="A54" s="24" t="s">
        <v>74</v>
      </c>
      <c r="B54" s="25" t="s">
        <v>46</v>
      </c>
      <c r="C54" s="26" t="s">
        <v>17</v>
      </c>
      <c r="D54" s="30" t="s">
        <v>29</v>
      </c>
      <c r="E54" s="30" t="s">
        <v>10</v>
      </c>
      <c r="F54" s="31" t="s">
        <v>10</v>
      </c>
      <c r="G54" s="27" t="s">
        <v>11</v>
      </c>
      <c r="H54" s="28">
        <f>H55</f>
        <v>0</v>
      </c>
      <c r="I54" s="28">
        <f t="shared" ref="I54" si="15">I55</f>
        <v>0</v>
      </c>
      <c r="J54" s="53"/>
    </row>
    <row r="55" spans="1:10" ht="60" hidden="1" customHeight="1" x14ac:dyDescent="0.2">
      <c r="A55" s="10" t="s">
        <v>75</v>
      </c>
      <c r="B55" s="11" t="s">
        <v>45</v>
      </c>
      <c r="C55" s="18" t="s">
        <v>17</v>
      </c>
      <c r="D55" s="17" t="s">
        <v>29</v>
      </c>
      <c r="E55" s="17" t="s">
        <v>8</v>
      </c>
      <c r="F55" s="19" t="s">
        <v>10</v>
      </c>
      <c r="G55" s="48"/>
      <c r="H55" s="12">
        <f>H56</f>
        <v>0</v>
      </c>
      <c r="I55" s="12">
        <f t="shared" ref="I55" si="16">I56</f>
        <v>0</v>
      </c>
      <c r="J55" s="53"/>
    </row>
    <row r="56" spans="1:10" ht="60.75" hidden="1" customHeight="1" x14ac:dyDescent="0.2">
      <c r="A56" s="10" t="s">
        <v>76</v>
      </c>
      <c r="B56" s="11" t="s">
        <v>102</v>
      </c>
      <c r="C56" s="18" t="s">
        <v>17</v>
      </c>
      <c r="D56" s="17" t="s">
        <v>29</v>
      </c>
      <c r="E56" s="17" t="s">
        <v>8</v>
      </c>
      <c r="F56" s="19" t="s">
        <v>8</v>
      </c>
      <c r="G56" s="48" t="s">
        <v>11</v>
      </c>
      <c r="H56" s="12">
        <f>H57</f>
        <v>0</v>
      </c>
      <c r="I56" s="12">
        <f t="shared" ref="I56" si="17">I57</f>
        <v>0</v>
      </c>
      <c r="J56" s="53"/>
    </row>
    <row r="57" spans="1:10" ht="80.25" hidden="1" customHeight="1" x14ac:dyDescent="0.2">
      <c r="A57" s="10" t="s">
        <v>11</v>
      </c>
      <c r="B57" s="32" t="s">
        <v>92</v>
      </c>
      <c r="C57" s="18" t="s">
        <v>17</v>
      </c>
      <c r="D57" s="17" t="s">
        <v>29</v>
      </c>
      <c r="E57" s="17" t="s">
        <v>8</v>
      </c>
      <c r="F57" s="19" t="s">
        <v>8</v>
      </c>
      <c r="G57" s="48">
        <v>240</v>
      </c>
      <c r="H57" s="12">
        <v>0</v>
      </c>
      <c r="I57" s="13">
        <v>0</v>
      </c>
      <c r="J57" s="53"/>
    </row>
    <row r="58" spans="1:10" ht="141.75" x14ac:dyDescent="0.2">
      <c r="A58" s="24" t="s">
        <v>77</v>
      </c>
      <c r="B58" s="25" t="s">
        <v>47</v>
      </c>
      <c r="C58" s="26" t="s">
        <v>17</v>
      </c>
      <c r="D58" s="30" t="s">
        <v>18</v>
      </c>
      <c r="E58" s="30" t="s">
        <v>10</v>
      </c>
      <c r="F58" s="31" t="s">
        <v>111</v>
      </c>
      <c r="G58" s="27"/>
      <c r="H58" s="28">
        <f>H59+H66+H70</f>
        <v>3720825.58</v>
      </c>
      <c r="I58" s="28">
        <f t="shared" ref="I58" si="18">I59+I66+I70+I74</f>
        <v>3720825.58</v>
      </c>
      <c r="J58" s="56">
        <v>0</v>
      </c>
    </row>
    <row r="59" spans="1:10" ht="41.25" customHeight="1" x14ac:dyDescent="0.2">
      <c r="A59" s="10" t="s">
        <v>78</v>
      </c>
      <c r="B59" s="11" t="s">
        <v>48</v>
      </c>
      <c r="C59" s="18" t="s">
        <v>17</v>
      </c>
      <c r="D59" s="17" t="s">
        <v>18</v>
      </c>
      <c r="E59" s="17" t="s">
        <v>8</v>
      </c>
      <c r="F59" s="19" t="s">
        <v>111</v>
      </c>
      <c r="G59" s="48"/>
      <c r="H59" s="12">
        <f>H60+H63</f>
        <v>2678825.58</v>
      </c>
      <c r="I59" s="12">
        <f>I60+I65</f>
        <v>2678825.58</v>
      </c>
      <c r="J59" s="56">
        <v>0</v>
      </c>
    </row>
    <row r="60" spans="1:10" ht="93.75" customHeight="1" x14ac:dyDescent="0.2">
      <c r="A60" s="10" t="s">
        <v>79</v>
      </c>
      <c r="B60" s="11" t="s">
        <v>49</v>
      </c>
      <c r="C60" s="18" t="s">
        <v>17</v>
      </c>
      <c r="D60" s="17" t="s">
        <v>18</v>
      </c>
      <c r="E60" s="17" t="s">
        <v>8</v>
      </c>
      <c r="F60" s="19" t="s">
        <v>114</v>
      </c>
      <c r="G60" s="48" t="s">
        <v>11</v>
      </c>
      <c r="H60" s="12">
        <f>H61</f>
        <v>422879.28</v>
      </c>
      <c r="I60" s="12">
        <f t="shared" ref="I60" si="19">I62</f>
        <v>422879.28</v>
      </c>
      <c r="J60" s="56">
        <v>0</v>
      </c>
    </row>
    <row r="61" spans="1:10" ht="58.5" customHeight="1" x14ac:dyDescent="0.2">
      <c r="A61" s="10"/>
      <c r="B61" s="32" t="s">
        <v>109</v>
      </c>
      <c r="C61" s="18" t="s">
        <v>17</v>
      </c>
      <c r="D61" s="17" t="s">
        <v>18</v>
      </c>
      <c r="E61" s="17" t="s">
        <v>8</v>
      </c>
      <c r="F61" s="19" t="s">
        <v>114</v>
      </c>
      <c r="G61" s="48">
        <v>200</v>
      </c>
      <c r="H61" s="12">
        <f>H62</f>
        <v>422879.28</v>
      </c>
      <c r="I61" s="12">
        <f>I62</f>
        <v>422879.28</v>
      </c>
      <c r="J61" s="56">
        <v>0</v>
      </c>
    </row>
    <row r="62" spans="1:10" ht="65.25" customHeight="1" x14ac:dyDescent="0.2">
      <c r="A62" s="10" t="s">
        <v>11</v>
      </c>
      <c r="B62" s="32" t="s">
        <v>110</v>
      </c>
      <c r="C62" s="18" t="s">
        <v>17</v>
      </c>
      <c r="D62" s="17" t="s">
        <v>18</v>
      </c>
      <c r="E62" s="17" t="s">
        <v>8</v>
      </c>
      <c r="F62" s="19" t="s">
        <v>114</v>
      </c>
      <c r="G62" s="48">
        <v>240</v>
      </c>
      <c r="H62" s="12">
        <f>I62</f>
        <v>422879.28</v>
      </c>
      <c r="I62" s="13">
        <v>422879.28</v>
      </c>
      <c r="J62" s="56">
        <v>0</v>
      </c>
    </row>
    <row r="63" spans="1:10" ht="100.5" customHeight="1" x14ac:dyDescent="0.2">
      <c r="A63" s="10"/>
      <c r="B63" s="11" t="s">
        <v>49</v>
      </c>
      <c r="C63" s="18" t="s">
        <v>17</v>
      </c>
      <c r="D63" s="17" t="s">
        <v>18</v>
      </c>
      <c r="E63" s="17" t="s">
        <v>8</v>
      </c>
      <c r="F63" s="19" t="s">
        <v>112</v>
      </c>
      <c r="G63" s="48"/>
      <c r="H63" s="12">
        <f>H64</f>
        <v>2255946.2999999998</v>
      </c>
      <c r="I63" s="12">
        <f t="shared" ref="I63:J63" si="20">I64</f>
        <v>4131456.54</v>
      </c>
      <c r="J63" s="15">
        <f t="shared" si="20"/>
        <v>0</v>
      </c>
    </row>
    <row r="64" spans="1:10" ht="65.25" customHeight="1" x14ac:dyDescent="0.2">
      <c r="A64" s="10"/>
      <c r="B64" s="32" t="s">
        <v>109</v>
      </c>
      <c r="C64" s="18" t="s">
        <v>17</v>
      </c>
      <c r="D64" s="17" t="s">
        <v>18</v>
      </c>
      <c r="E64" s="17" t="s">
        <v>8</v>
      </c>
      <c r="F64" s="19" t="s">
        <v>112</v>
      </c>
      <c r="G64" s="48">
        <v>200</v>
      </c>
      <c r="H64" s="12">
        <f>H65</f>
        <v>2255946.2999999998</v>
      </c>
      <c r="I64" s="12">
        <v>4131456.54</v>
      </c>
      <c r="J64" s="15">
        <f t="shared" ref="J64" si="21">J65</f>
        <v>0</v>
      </c>
    </row>
    <row r="65" spans="1:10" ht="65.25" customHeight="1" x14ac:dyDescent="0.2">
      <c r="A65" s="10"/>
      <c r="B65" s="32" t="s">
        <v>110</v>
      </c>
      <c r="C65" s="18" t="s">
        <v>17</v>
      </c>
      <c r="D65" s="17" t="s">
        <v>18</v>
      </c>
      <c r="E65" s="17" t="s">
        <v>8</v>
      </c>
      <c r="F65" s="19" t="s">
        <v>112</v>
      </c>
      <c r="G65" s="48">
        <v>240</v>
      </c>
      <c r="H65" s="12">
        <f>I65</f>
        <v>2255946.2999999998</v>
      </c>
      <c r="I65" s="13">
        <v>2255946.2999999998</v>
      </c>
      <c r="J65" s="56">
        <v>0</v>
      </c>
    </row>
    <row r="66" spans="1:10" ht="53.25" customHeight="1" x14ac:dyDescent="0.2">
      <c r="A66" s="10" t="s">
        <v>80</v>
      </c>
      <c r="B66" s="11" t="s">
        <v>104</v>
      </c>
      <c r="C66" s="18" t="s">
        <v>17</v>
      </c>
      <c r="D66" s="17" t="s">
        <v>18</v>
      </c>
      <c r="E66" s="17" t="s">
        <v>12</v>
      </c>
      <c r="F66" s="19" t="s">
        <v>111</v>
      </c>
      <c r="G66" s="48"/>
      <c r="H66" s="12">
        <f>H67</f>
        <v>222000</v>
      </c>
      <c r="I66" s="12">
        <f t="shared" ref="I66:J66" si="22">I67</f>
        <v>222000</v>
      </c>
      <c r="J66" s="15">
        <f t="shared" si="22"/>
        <v>0</v>
      </c>
    </row>
    <row r="67" spans="1:10" ht="78.75" x14ac:dyDescent="0.2">
      <c r="A67" s="10" t="s">
        <v>81</v>
      </c>
      <c r="B67" s="11" t="s">
        <v>50</v>
      </c>
      <c r="C67" s="18" t="s">
        <v>17</v>
      </c>
      <c r="D67" s="17" t="s">
        <v>18</v>
      </c>
      <c r="E67" s="17" t="s">
        <v>12</v>
      </c>
      <c r="F67" s="19" t="s">
        <v>112</v>
      </c>
      <c r="G67" s="48" t="s">
        <v>11</v>
      </c>
      <c r="H67" s="12">
        <f t="shared" ref="H67:H68" si="23">H68</f>
        <v>222000</v>
      </c>
      <c r="I67" s="12">
        <f t="shared" ref="I67:I68" si="24">I68</f>
        <v>222000</v>
      </c>
      <c r="J67" s="15">
        <f t="shared" ref="J67:J68" si="25">J68</f>
        <v>0</v>
      </c>
    </row>
    <row r="68" spans="1:10" ht="47.25" x14ac:dyDescent="0.2">
      <c r="A68" s="10"/>
      <c r="B68" s="32" t="s">
        <v>109</v>
      </c>
      <c r="C68" s="18" t="s">
        <v>17</v>
      </c>
      <c r="D68" s="17" t="s">
        <v>18</v>
      </c>
      <c r="E68" s="17" t="s">
        <v>12</v>
      </c>
      <c r="F68" s="19" t="s">
        <v>112</v>
      </c>
      <c r="G68" s="48">
        <v>200</v>
      </c>
      <c r="H68" s="12">
        <f t="shared" si="23"/>
        <v>222000</v>
      </c>
      <c r="I68" s="12">
        <f t="shared" si="24"/>
        <v>222000</v>
      </c>
      <c r="J68" s="15">
        <f t="shared" si="25"/>
        <v>0</v>
      </c>
    </row>
    <row r="69" spans="1:10" ht="63" x14ac:dyDescent="0.2">
      <c r="A69" s="10" t="s">
        <v>11</v>
      </c>
      <c r="B69" s="32" t="s">
        <v>110</v>
      </c>
      <c r="C69" s="18" t="s">
        <v>17</v>
      </c>
      <c r="D69" s="17" t="s">
        <v>18</v>
      </c>
      <c r="E69" s="17" t="s">
        <v>12</v>
      </c>
      <c r="F69" s="19" t="s">
        <v>112</v>
      </c>
      <c r="G69" s="48">
        <v>240</v>
      </c>
      <c r="H69" s="12">
        <v>222000</v>
      </c>
      <c r="I69" s="13">
        <v>222000</v>
      </c>
      <c r="J69" s="56">
        <v>0</v>
      </c>
    </row>
    <row r="70" spans="1:10" ht="42.75" customHeight="1" x14ac:dyDescent="0.2">
      <c r="A70" s="10" t="s">
        <v>83</v>
      </c>
      <c r="B70" s="11" t="s">
        <v>51</v>
      </c>
      <c r="C70" s="18" t="s">
        <v>17</v>
      </c>
      <c r="D70" s="17" t="s">
        <v>18</v>
      </c>
      <c r="E70" s="17" t="s">
        <v>13</v>
      </c>
      <c r="F70" s="19" t="s">
        <v>111</v>
      </c>
      <c r="G70" s="48"/>
      <c r="H70" s="12">
        <f>H71</f>
        <v>820000</v>
      </c>
      <c r="I70" s="12">
        <f t="shared" ref="I70:J70" si="26">I71</f>
        <v>820000</v>
      </c>
      <c r="J70" s="15">
        <f t="shared" si="26"/>
        <v>0</v>
      </c>
    </row>
    <row r="71" spans="1:10" ht="78.75" x14ac:dyDescent="0.2">
      <c r="A71" s="10" t="s">
        <v>82</v>
      </c>
      <c r="B71" s="11" t="s">
        <v>52</v>
      </c>
      <c r="C71" s="18" t="s">
        <v>17</v>
      </c>
      <c r="D71" s="17" t="s">
        <v>18</v>
      </c>
      <c r="E71" s="17" t="s">
        <v>13</v>
      </c>
      <c r="F71" s="19" t="s">
        <v>112</v>
      </c>
      <c r="G71" s="48" t="s">
        <v>11</v>
      </c>
      <c r="H71" s="12">
        <f t="shared" ref="H71:H72" si="27">H72</f>
        <v>820000</v>
      </c>
      <c r="I71" s="12">
        <f t="shared" ref="I71:I72" si="28">I72</f>
        <v>820000</v>
      </c>
      <c r="J71" s="15">
        <f t="shared" ref="J71:J72" si="29">J72</f>
        <v>0</v>
      </c>
    </row>
    <row r="72" spans="1:10" ht="47.25" x14ac:dyDescent="0.2">
      <c r="A72" s="10"/>
      <c r="B72" s="32" t="s">
        <v>109</v>
      </c>
      <c r="C72" s="18" t="s">
        <v>17</v>
      </c>
      <c r="D72" s="17" t="s">
        <v>18</v>
      </c>
      <c r="E72" s="17" t="s">
        <v>13</v>
      </c>
      <c r="F72" s="19" t="s">
        <v>112</v>
      </c>
      <c r="G72" s="48">
        <v>200</v>
      </c>
      <c r="H72" s="12">
        <f t="shared" si="27"/>
        <v>820000</v>
      </c>
      <c r="I72" s="12">
        <f t="shared" si="28"/>
        <v>820000</v>
      </c>
      <c r="J72" s="15">
        <f t="shared" si="29"/>
        <v>0</v>
      </c>
    </row>
    <row r="73" spans="1:10" ht="71.25" customHeight="1" x14ac:dyDescent="0.2">
      <c r="A73" s="10" t="s">
        <v>11</v>
      </c>
      <c r="B73" s="32" t="s">
        <v>110</v>
      </c>
      <c r="C73" s="18" t="s">
        <v>17</v>
      </c>
      <c r="D73" s="17" t="s">
        <v>18</v>
      </c>
      <c r="E73" s="17" t="s">
        <v>13</v>
      </c>
      <c r="F73" s="19" t="s">
        <v>112</v>
      </c>
      <c r="G73" s="48">
        <v>240</v>
      </c>
      <c r="H73" s="12">
        <v>820000</v>
      </c>
      <c r="I73" s="13">
        <v>820000</v>
      </c>
      <c r="J73" s="56">
        <v>0</v>
      </c>
    </row>
    <row r="74" spans="1:10" ht="0.75" hidden="1" customHeight="1" x14ac:dyDescent="0.2">
      <c r="A74" s="10" t="s">
        <v>11</v>
      </c>
      <c r="B74" s="11" t="s">
        <v>31</v>
      </c>
      <c r="C74" s="18" t="s">
        <v>17</v>
      </c>
      <c r="D74" s="17" t="s">
        <v>18</v>
      </c>
      <c r="E74" s="17" t="s">
        <v>16</v>
      </c>
      <c r="F74" s="19" t="s">
        <v>10</v>
      </c>
      <c r="G74" s="48"/>
      <c r="H74" s="12">
        <f>H75</f>
        <v>0</v>
      </c>
      <c r="I74" s="12">
        <f t="shared" ref="I74:I75" si="30">I75</f>
        <v>0</v>
      </c>
      <c r="J74" s="53"/>
    </row>
    <row r="75" spans="1:10" ht="47.25" hidden="1" x14ac:dyDescent="0.2">
      <c r="A75" s="10" t="s">
        <v>11</v>
      </c>
      <c r="B75" s="11" t="s">
        <v>34</v>
      </c>
      <c r="C75" s="18" t="s">
        <v>17</v>
      </c>
      <c r="D75" s="17" t="s">
        <v>18</v>
      </c>
      <c r="E75" s="17" t="s">
        <v>16</v>
      </c>
      <c r="F75" s="19" t="s">
        <v>8</v>
      </c>
      <c r="G75" s="48" t="s">
        <v>11</v>
      </c>
      <c r="H75" s="12">
        <f>H76</f>
        <v>0</v>
      </c>
      <c r="I75" s="12">
        <f t="shared" si="30"/>
        <v>0</v>
      </c>
      <c r="J75" s="53"/>
    </row>
    <row r="76" spans="1:10" ht="31.5" hidden="1" x14ac:dyDescent="0.2">
      <c r="A76" s="10" t="s">
        <v>11</v>
      </c>
      <c r="B76" s="16" t="s">
        <v>32</v>
      </c>
      <c r="C76" s="18" t="s">
        <v>17</v>
      </c>
      <c r="D76" s="17" t="s">
        <v>18</v>
      </c>
      <c r="E76" s="17" t="s">
        <v>16</v>
      </c>
      <c r="F76" s="19" t="s">
        <v>8</v>
      </c>
      <c r="G76" s="48">
        <v>320</v>
      </c>
      <c r="H76" s="12">
        <v>0</v>
      </c>
      <c r="I76" s="13">
        <v>0</v>
      </c>
      <c r="J76" s="53"/>
    </row>
    <row r="77" spans="1:10" ht="110.25" x14ac:dyDescent="0.2">
      <c r="A77" s="24" t="s">
        <v>84</v>
      </c>
      <c r="B77" s="25" t="s">
        <v>53</v>
      </c>
      <c r="C77" s="26" t="s">
        <v>17</v>
      </c>
      <c r="D77" s="30" t="s">
        <v>19</v>
      </c>
      <c r="E77" s="30" t="s">
        <v>10</v>
      </c>
      <c r="F77" s="31" t="s">
        <v>111</v>
      </c>
      <c r="G77" s="27"/>
      <c r="H77" s="28">
        <f>H78</f>
        <v>850000</v>
      </c>
      <c r="I77" s="28">
        <f t="shared" ref="I77:J78" si="31">I78</f>
        <v>850000</v>
      </c>
      <c r="J77" s="29">
        <f t="shared" si="31"/>
        <v>0</v>
      </c>
    </row>
    <row r="78" spans="1:10" ht="31.5" x14ac:dyDescent="0.2">
      <c r="A78" s="10" t="s">
        <v>85</v>
      </c>
      <c r="B78" s="33" t="s">
        <v>54</v>
      </c>
      <c r="C78" s="18" t="s">
        <v>17</v>
      </c>
      <c r="D78" s="17" t="s">
        <v>19</v>
      </c>
      <c r="E78" s="17" t="s">
        <v>8</v>
      </c>
      <c r="F78" s="19" t="s">
        <v>111</v>
      </c>
      <c r="G78" s="48"/>
      <c r="H78" s="12">
        <f>H79+H82</f>
        <v>850000</v>
      </c>
      <c r="I78" s="62">
        <f>I79+I82</f>
        <v>850000</v>
      </c>
      <c r="J78" s="63">
        <f t="shared" si="31"/>
        <v>0</v>
      </c>
    </row>
    <row r="79" spans="1:10" ht="63" x14ac:dyDescent="0.2">
      <c r="A79" s="10" t="s">
        <v>86</v>
      </c>
      <c r="B79" s="33" t="s">
        <v>55</v>
      </c>
      <c r="C79" s="18" t="s">
        <v>17</v>
      </c>
      <c r="D79" s="17" t="s">
        <v>19</v>
      </c>
      <c r="E79" s="17" t="s">
        <v>8</v>
      </c>
      <c r="F79" s="19" t="s">
        <v>112</v>
      </c>
      <c r="G79" s="48"/>
      <c r="H79" s="12">
        <f>H80</f>
        <v>350000</v>
      </c>
      <c r="I79" s="12">
        <f t="shared" ref="I79:J79" si="32">I80</f>
        <v>350000</v>
      </c>
      <c r="J79" s="15">
        <f t="shared" si="32"/>
        <v>0</v>
      </c>
    </row>
    <row r="80" spans="1:10" ht="47.25" x14ac:dyDescent="0.2">
      <c r="A80" s="10"/>
      <c r="B80" s="32" t="s">
        <v>109</v>
      </c>
      <c r="C80" s="18" t="s">
        <v>17</v>
      </c>
      <c r="D80" s="17" t="s">
        <v>19</v>
      </c>
      <c r="E80" s="17" t="s">
        <v>8</v>
      </c>
      <c r="F80" s="19" t="s">
        <v>112</v>
      </c>
      <c r="G80" s="48">
        <v>200</v>
      </c>
      <c r="H80" s="12">
        <f>H81</f>
        <v>350000</v>
      </c>
      <c r="I80" s="12">
        <f t="shared" ref="I80" si="33">I81</f>
        <v>350000</v>
      </c>
      <c r="J80" s="15">
        <f t="shared" ref="J80" si="34">J81</f>
        <v>0</v>
      </c>
    </row>
    <row r="81" spans="1:10" ht="72" customHeight="1" x14ac:dyDescent="0.2">
      <c r="A81" s="10"/>
      <c r="B81" s="32" t="s">
        <v>110</v>
      </c>
      <c r="C81" s="18" t="s">
        <v>17</v>
      </c>
      <c r="D81" s="17" t="s">
        <v>19</v>
      </c>
      <c r="E81" s="17" t="s">
        <v>8</v>
      </c>
      <c r="F81" s="19" t="s">
        <v>112</v>
      </c>
      <c r="G81" s="48">
        <v>240</v>
      </c>
      <c r="H81" s="12">
        <f>I81</f>
        <v>350000</v>
      </c>
      <c r="I81" s="13">
        <v>350000</v>
      </c>
      <c r="J81" s="56">
        <v>0</v>
      </c>
    </row>
    <row r="82" spans="1:10" ht="47.25" x14ac:dyDescent="0.2">
      <c r="A82" s="10" t="s">
        <v>87</v>
      </c>
      <c r="B82" s="33" t="s">
        <v>56</v>
      </c>
      <c r="C82" s="18" t="s">
        <v>17</v>
      </c>
      <c r="D82" s="17" t="s">
        <v>19</v>
      </c>
      <c r="E82" s="17" t="s">
        <v>8</v>
      </c>
      <c r="F82" s="19" t="s">
        <v>113</v>
      </c>
      <c r="G82" s="48"/>
      <c r="H82" s="12">
        <f>H84</f>
        <v>500000</v>
      </c>
      <c r="I82" s="12">
        <f t="shared" ref="I82:J82" si="35">I84</f>
        <v>500000</v>
      </c>
      <c r="J82" s="15">
        <v>0</v>
      </c>
    </row>
    <row r="83" spans="1:10" ht="47.25" x14ac:dyDescent="0.2">
      <c r="A83" s="10"/>
      <c r="B83" s="32" t="s">
        <v>109</v>
      </c>
      <c r="C83" s="18" t="s">
        <v>17</v>
      </c>
      <c r="D83" s="17" t="s">
        <v>19</v>
      </c>
      <c r="E83" s="17" t="s">
        <v>8</v>
      </c>
      <c r="F83" s="19" t="s">
        <v>113</v>
      </c>
      <c r="G83" s="48">
        <v>200</v>
      </c>
      <c r="H83" s="12">
        <v>500000</v>
      </c>
      <c r="I83" s="12">
        <v>500000</v>
      </c>
      <c r="J83" s="15">
        <v>0</v>
      </c>
    </row>
    <row r="84" spans="1:10" ht="70.5" customHeight="1" x14ac:dyDescent="0.2">
      <c r="A84" s="10"/>
      <c r="B84" s="32" t="s">
        <v>110</v>
      </c>
      <c r="C84" s="18" t="s">
        <v>17</v>
      </c>
      <c r="D84" s="17" t="s">
        <v>19</v>
      </c>
      <c r="E84" s="17" t="s">
        <v>8</v>
      </c>
      <c r="F84" s="19" t="s">
        <v>113</v>
      </c>
      <c r="G84" s="48">
        <v>240</v>
      </c>
      <c r="H84" s="12">
        <v>500000</v>
      </c>
      <c r="I84" s="12">
        <v>500000</v>
      </c>
      <c r="J84" s="15">
        <v>0</v>
      </c>
    </row>
    <row r="85" spans="1:10" ht="110.25" x14ac:dyDescent="0.2">
      <c r="A85" s="24" t="s">
        <v>88</v>
      </c>
      <c r="B85" s="25" t="s">
        <v>57</v>
      </c>
      <c r="C85" s="26" t="s">
        <v>17</v>
      </c>
      <c r="D85" s="30" t="s">
        <v>101</v>
      </c>
      <c r="E85" s="30" t="s">
        <v>10</v>
      </c>
      <c r="F85" s="31" t="s">
        <v>111</v>
      </c>
      <c r="G85" s="27"/>
      <c r="H85" s="28">
        <f>I85+J85</f>
        <v>9528463.2899999991</v>
      </c>
      <c r="I85" s="28">
        <f t="shared" ref="I85:J85" si="36">I86</f>
        <v>8638349.2899999991</v>
      </c>
      <c r="J85" s="29">
        <f t="shared" si="36"/>
        <v>890114</v>
      </c>
    </row>
    <row r="86" spans="1:10" ht="51" customHeight="1" x14ac:dyDescent="0.2">
      <c r="A86" s="10" t="s">
        <v>89</v>
      </c>
      <c r="B86" s="11" t="s">
        <v>58</v>
      </c>
      <c r="C86" s="18" t="s">
        <v>17</v>
      </c>
      <c r="D86" s="17" t="s">
        <v>101</v>
      </c>
      <c r="E86" s="17" t="s">
        <v>8</v>
      </c>
      <c r="F86" s="19" t="s">
        <v>111</v>
      </c>
      <c r="G86" s="48" t="s">
        <v>11</v>
      </c>
      <c r="H86" s="12">
        <f>I86+J86</f>
        <v>9528463.2899999991</v>
      </c>
      <c r="I86" s="12">
        <f>I87+I92+I97+I103+I106+I113+I118+I121</f>
        <v>8638349.2899999991</v>
      </c>
      <c r="J86" s="15">
        <f t="shared" ref="J86" si="37">J87+J92+J97+J100+J103+J106+J113+J118+J121</f>
        <v>890114</v>
      </c>
    </row>
    <row r="87" spans="1:10" ht="63" x14ac:dyDescent="0.2">
      <c r="A87" s="10" t="s">
        <v>90</v>
      </c>
      <c r="B87" s="11" t="s">
        <v>91</v>
      </c>
      <c r="C87" s="18" t="s">
        <v>17</v>
      </c>
      <c r="D87" s="17" t="s">
        <v>101</v>
      </c>
      <c r="E87" s="17" t="s">
        <v>8</v>
      </c>
      <c r="F87" s="19" t="s">
        <v>115</v>
      </c>
      <c r="G87" s="48" t="s">
        <v>11</v>
      </c>
      <c r="H87" s="12">
        <f>H88+H91</f>
        <v>4031620.6500000004</v>
      </c>
      <c r="I87" s="12">
        <f>I88+I90</f>
        <v>4031867.9299999997</v>
      </c>
      <c r="J87" s="56">
        <v>0</v>
      </c>
    </row>
    <row r="88" spans="1:10" ht="141.75" x14ac:dyDescent="0.2">
      <c r="A88" s="10" t="s">
        <v>11</v>
      </c>
      <c r="B88" s="57" t="s">
        <v>116</v>
      </c>
      <c r="C88" s="18" t="s">
        <v>17</v>
      </c>
      <c r="D88" s="17" t="s">
        <v>101</v>
      </c>
      <c r="E88" s="17" t="s">
        <v>8</v>
      </c>
      <c r="F88" s="19" t="s">
        <v>115</v>
      </c>
      <c r="G88" s="48">
        <v>100</v>
      </c>
      <c r="H88" s="12">
        <f>H89</f>
        <v>3531956.64</v>
      </c>
      <c r="I88" s="12">
        <f>I89</f>
        <v>3532203.92</v>
      </c>
      <c r="J88" s="56">
        <v>0</v>
      </c>
    </row>
    <row r="89" spans="1:10" ht="38.25" x14ac:dyDescent="0.2">
      <c r="A89" s="10"/>
      <c r="B89" s="58" t="s">
        <v>93</v>
      </c>
      <c r="C89" s="18" t="s">
        <v>17</v>
      </c>
      <c r="D89" s="17" t="s">
        <v>101</v>
      </c>
      <c r="E89" s="17" t="s">
        <v>8</v>
      </c>
      <c r="F89" s="19" t="s">
        <v>115</v>
      </c>
      <c r="G89" s="48">
        <v>120</v>
      </c>
      <c r="H89" s="12">
        <f>1127819+2404137.64</f>
        <v>3531956.64</v>
      </c>
      <c r="I89" s="13">
        <f>2404137.64+1127819+247.28</f>
        <v>3532203.92</v>
      </c>
      <c r="J89" s="56">
        <v>0</v>
      </c>
    </row>
    <row r="90" spans="1:10" ht="47.25" x14ac:dyDescent="0.2">
      <c r="A90" s="10"/>
      <c r="B90" s="32" t="s">
        <v>109</v>
      </c>
      <c r="C90" s="18" t="s">
        <v>17</v>
      </c>
      <c r="D90" s="17" t="s">
        <v>101</v>
      </c>
      <c r="E90" s="17" t="s">
        <v>8</v>
      </c>
      <c r="F90" s="19" t="s">
        <v>115</v>
      </c>
      <c r="G90" s="48">
        <v>200</v>
      </c>
      <c r="H90" s="12">
        <f>H91</f>
        <v>499664.01</v>
      </c>
      <c r="I90" s="13">
        <f>I91</f>
        <v>499664.01</v>
      </c>
      <c r="J90" s="14">
        <f>J91</f>
        <v>0</v>
      </c>
    </row>
    <row r="91" spans="1:10" ht="63" x14ac:dyDescent="0.2">
      <c r="A91" s="10" t="s">
        <v>11</v>
      </c>
      <c r="B91" s="32" t="s">
        <v>110</v>
      </c>
      <c r="C91" s="18" t="s">
        <v>17</v>
      </c>
      <c r="D91" s="17" t="s">
        <v>101</v>
      </c>
      <c r="E91" s="17" t="s">
        <v>8</v>
      </c>
      <c r="F91" s="19" t="s">
        <v>115</v>
      </c>
      <c r="G91" s="48">
        <v>240</v>
      </c>
      <c r="H91" s="12">
        <f>I91</f>
        <v>499664.01</v>
      </c>
      <c r="I91" s="13">
        <v>499664.01</v>
      </c>
      <c r="J91" s="56">
        <v>0</v>
      </c>
    </row>
    <row r="92" spans="1:10" ht="63" x14ac:dyDescent="0.2">
      <c r="A92" s="10"/>
      <c r="B92" s="11" t="s">
        <v>91</v>
      </c>
      <c r="C92" s="18" t="s">
        <v>17</v>
      </c>
      <c r="D92" s="17" t="s">
        <v>101</v>
      </c>
      <c r="E92" s="17" t="s">
        <v>8</v>
      </c>
      <c r="F92" s="19" t="s">
        <v>117</v>
      </c>
      <c r="G92" s="48"/>
      <c r="H92" s="12">
        <f>H93+H95</f>
        <v>407926.2</v>
      </c>
      <c r="I92" s="12">
        <f>I93+I95</f>
        <v>407926.2</v>
      </c>
      <c r="J92" s="15">
        <f t="shared" ref="J92" si="38">J95</f>
        <v>0</v>
      </c>
    </row>
    <row r="93" spans="1:10" ht="141.75" x14ac:dyDescent="0.2">
      <c r="A93" s="10"/>
      <c r="B93" s="57" t="s">
        <v>116</v>
      </c>
      <c r="C93" s="18" t="s">
        <v>17</v>
      </c>
      <c r="D93" s="17" t="s">
        <v>101</v>
      </c>
      <c r="E93" s="17" t="s">
        <v>8</v>
      </c>
      <c r="F93" s="19" t="s">
        <v>115</v>
      </c>
      <c r="G93" s="48">
        <v>100</v>
      </c>
      <c r="H93" s="12">
        <f>H94</f>
        <v>257926.2</v>
      </c>
      <c r="I93" s="12">
        <f t="shared" ref="I93:J93" si="39">I94</f>
        <v>257926.2</v>
      </c>
      <c r="J93" s="15">
        <f t="shared" si="39"/>
        <v>0</v>
      </c>
    </row>
    <row r="94" spans="1:10" ht="38.25" x14ac:dyDescent="0.2">
      <c r="A94" s="10"/>
      <c r="B94" s="58" t="s">
        <v>93</v>
      </c>
      <c r="C94" s="18" t="s">
        <v>17</v>
      </c>
      <c r="D94" s="17" t="s">
        <v>101</v>
      </c>
      <c r="E94" s="17" t="s">
        <v>8</v>
      </c>
      <c r="F94" s="19" t="s">
        <v>115</v>
      </c>
      <c r="G94" s="48">
        <v>120</v>
      </c>
      <c r="H94" s="12">
        <f>I94</f>
        <v>257926.2</v>
      </c>
      <c r="I94" s="12">
        <v>257926.2</v>
      </c>
      <c r="J94" s="15">
        <v>0</v>
      </c>
    </row>
    <row r="95" spans="1:10" ht="47.25" x14ac:dyDescent="0.2">
      <c r="A95" s="10"/>
      <c r="B95" s="32" t="s">
        <v>109</v>
      </c>
      <c r="C95" s="18" t="s">
        <v>17</v>
      </c>
      <c r="D95" s="17" t="s">
        <v>101</v>
      </c>
      <c r="E95" s="17" t="s">
        <v>8</v>
      </c>
      <c r="F95" s="19" t="s">
        <v>117</v>
      </c>
      <c r="G95" s="48">
        <v>200</v>
      </c>
      <c r="H95" s="12">
        <f>H96</f>
        <v>150000</v>
      </c>
      <c r="I95" s="12">
        <f t="shared" ref="I95" si="40">I96</f>
        <v>150000</v>
      </c>
      <c r="J95" s="15">
        <f t="shared" ref="J95" si="41">J96</f>
        <v>0</v>
      </c>
    </row>
    <row r="96" spans="1:10" ht="63" x14ac:dyDescent="0.2">
      <c r="A96" s="10"/>
      <c r="B96" s="32" t="s">
        <v>110</v>
      </c>
      <c r="C96" s="18" t="s">
        <v>17</v>
      </c>
      <c r="D96" s="17" t="s">
        <v>101</v>
      </c>
      <c r="E96" s="17" t="s">
        <v>8</v>
      </c>
      <c r="F96" s="19" t="s">
        <v>117</v>
      </c>
      <c r="G96" s="48">
        <v>240</v>
      </c>
      <c r="H96" s="12">
        <f>I96</f>
        <v>150000</v>
      </c>
      <c r="I96" s="13">
        <v>150000</v>
      </c>
      <c r="J96" s="56">
        <v>0</v>
      </c>
    </row>
    <row r="97" spans="1:10" ht="63" x14ac:dyDescent="0.2">
      <c r="A97" s="10" t="s">
        <v>94</v>
      </c>
      <c r="B97" s="32" t="s">
        <v>95</v>
      </c>
      <c r="C97" s="18" t="s">
        <v>17</v>
      </c>
      <c r="D97" s="17" t="s">
        <v>101</v>
      </c>
      <c r="E97" s="17" t="s">
        <v>8</v>
      </c>
      <c r="F97" s="19" t="s">
        <v>113</v>
      </c>
      <c r="G97" s="48"/>
      <c r="H97" s="12">
        <f>H98+H100</f>
        <v>16000</v>
      </c>
      <c r="I97" s="12">
        <f>I98+I100</f>
        <v>16000</v>
      </c>
      <c r="J97" s="56">
        <v>0</v>
      </c>
    </row>
    <row r="98" spans="1:10" ht="47.25" x14ac:dyDescent="0.2">
      <c r="A98" s="10"/>
      <c r="B98" s="32" t="s">
        <v>109</v>
      </c>
      <c r="C98" s="18" t="s">
        <v>17</v>
      </c>
      <c r="D98" s="17" t="s">
        <v>101</v>
      </c>
      <c r="E98" s="17" t="s">
        <v>8</v>
      </c>
      <c r="F98" s="19" t="s">
        <v>113</v>
      </c>
      <c r="G98" s="48">
        <v>200</v>
      </c>
      <c r="H98" s="12">
        <f>H99</f>
        <v>6000</v>
      </c>
      <c r="I98" s="12">
        <f>I99</f>
        <v>6000</v>
      </c>
      <c r="J98" s="15">
        <f>J99</f>
        <v>0</v>
      </c>
    </row>
    <row r="99" spans="1:10" ht="63" x14ac:dyDescent="0.2">
      <c r="A99" s="10"/>
      <c r="B99" s="32" t="s">
        <v>110</v>
      </c>
      <c r="C99" s="18" t="s">
        <v>17</v>
      </c>
      <c r="D99" s="17" t="s">
        <v>101</v>
      </c>
      <c r="E99" s="17" t="s">
        <v>8</v>
      </c>
      <c r="F99" s="19" t="s">
        <v>113</v>
      </c>
      <c r="G99" s="48">
        <v>240</v>
      </c>
      <c r="H99" s="12">
        <v>6000</v>
      </c>
      <c r="I99" s="12">
        <v>6000</v>
      </c>
      <c r="J99" s="56">
        <v>0</v>
      </c>
    </row>
    <row r="100" spans="1:10" ht="63" x14ac:dyDescent="0.2">
      <c r="A100" s="10"/>
      <c r="B100" s="32" t="s">
        <v>95</v>
      </c>
      <c r="C100" s="18" t="s">
        <v>17</v>
      </c>
      <c r="D100" s="17" t="s">
        <v>101</v>
      </c>
      <c r="E100" s="17" t="s">
        <v>8</v>
      </c>
      <c r="F100" s="19" t="s">
        <v>113</v>
      </c>
      <c r="G100" s="48"/>
      <c r="H100" s="12">
        <f>H101</f>
        <v>10000</v>
      </c>
      <c r="I100" s="12">
        <f>I101</f>
        <v>10000</v>
      </c>
      <c r="J100" s="56">
        <v>0</v>
      </c>
    </row>
    <row r="101" spans="1:10" ht="34.5" customHeight="1" x14ac:dyDescent="0.2">
      <c r="A101" s="10"/>
      <c r="B101" s="32" t="s">
        <v>118</v>
      </c>
      <c r="C101" s="18" t="s">
        <v>17</v>
      </c>
      <c r="D101" s="17" t="s">
        <v>101</v>
      </c>
      <c r="E101" s="17" t="s">
        <v>8</v>
      </c>
      <c r="F101" s="19" t="s">
        <v>113</v>
      </c>
      <c r="G101" s="48">
        <v>800</v>
      </c>
      <c r="H101" s="12">
        <f>H102</f>
        <v>10000</v>
      </c>
      <c r="I101" s="12">
        <f>I102</f>
        <v>10000</v>
      </c>
      <c r="J101" s="56">
        <v>0</v>
      </c>
    </row>
    <row r="102" spans="1:10" ht="47.25" x14ac:dyDescent="0.2">
      <c r="A102" s="10" t="s">
        <v>11</v>
      </c>
      <c r="B102" s="32" t="s">
        <v>119</v>
      </c>
      <c r="C102" s="18" t="s">
        <v>17</v>
      </c>
      <c r="D102" s="17" t="s">
        <v>101</v>
      </c>
      <c r="E102" s="17" t="s">
        <v>8</v>
      </c>
      <c r="F102" s="19" t="s">
        <v>113</v>
      </c>
      <c r="G102" s="48">
        <v>850</v>
      </c>
      <c r="H102" s="12">
        <v>10000</v>
      </c>
      <c r="I102" s="13">
        <v>10000</v>
      </c>
      <c r="J102" s="56">
        <v>0</v>
      </c>
    </row>
    <row r="103" spans="1:10" ht="63" x14ac:dyDescent="0.2">
      <c r="A103" s="10" t="s">
        <v>122</v>
      </c>
      <c r="B103" s="32" t="s">
        <v>105</v>
      </c>
      <c r="C103" s="18" t="s">
        <v>17</v>
      </c>
      <c r="D103" s="17" t="s">
        <v>101</v>
      </c>
      <c r="E103" s="17" t="s">
        <v>8</v>
      </c>
      <c r="F103" s="19" t="s">
        <v>120</v>
      </c>
      <c r="G103" s="48"/>
      <c r="H103" s="12">
        <f t="shared" ref="H103:J104" si="42">H104</f>
        <v>820615.75</v>
      </c>
      <c r="I103" s="12">
        <f t="shared" si="42"/>
        <v>820615.75</v>
      </c>
      <c r="J103" s="15">
        <f t="shared" si="42"/>
        <v>0</v>
      </c>
    </row>
    <row r="104" spans="1:10" ht="47.25" x14ac:dyDescent="0.2">
      <c r="A104" s="10"/>
      <c r="B104" s="32" t="s">
        <v>109</v>
      </c>
      <c r="C104" s="18" t="s">
        <v>17</v>
      </c>
      <c r="D104" s="17" t="s">
        <v>101</v>
      </c>
      <c r="E104" s="17" t="s">
        <v>8</v>
      </c>
      <c r="F104" s="19" t="s">
        <v>120</v>
      </c>
      <c r="G104" s="48">
        <v>200</v>
      </c>
      <c r="H104" s="12">
        <f t="shared" si="42"/>
        <v>820615.75</v>
      </c>
      <c r="I104" s="12">
        <f t="shared" si="42"/>
        <v>820615.75</v>
      </c>
      <c r="J104" s="15">
        <f t="shared" si="42"/>
        <v>0</v>
      </c>
    </row>
    <row r="105" spans="1:10" ht="63" x14ac:dyDescent="0.2">
      <c r="A105" s="10"/>
      <c r="B105" s="32" t="s">
        <v>110</v>
      </c>
      <c r="C105" s="18" t="s">
        <v>17</v>
      </c>
      <c r="D105" s="17" t="s">
        <v>101</v>
      </c>
      <c r="E105" s="17" t="s">
        <v>8</v>
      </c>
      <c r="F105" s="19" t="s">
        <v>120</v>
      </c>
      <c r="G105" s="48">
        <v>240</v>
      </c>
      <c r="H105" s="12">
        <f>I105</f>
        <v>820615.75</v>
      </c>
      <c r="I105" s="13">
        <v>820615.75</v>
      </c>
      <c r="J105" s="56">
        <v>0</v>
      </c>
    </row>
    <row r="106" spans="1:10" ht="63" x14ac:dyDescent="0.2">
      <c r="A106" s="10"/>
      <c r="B106" s="32" t="s">
        <v>105</v>
      </c>
      <c r="C106" s="18" t="s">
        <v>17</v>
      </c>
      <c r="D106" s="17" t="s">
        <v>101</v>
      </c>
      <c r="E106" s="17" t="s">
        <v>8</v>
      </c>
      <c r="F106" s="19" t="s">
        <v>121</v>
      </c>
      <c r="G106" s="48"/>
      <c r="H106" s="12">
        <f>H107+H109+H111</f>
        <v>3291939.4099999997</v>
      </c>
      <c r="I106" s="12">
        <f>I107+I109+I111</f>
        <v>3291939.4099999997</v>
      </c>
      <c r="J106" s="56">
        <v>0</v>
      </c>
    </row>
    <row r="107" spans="1:10" ht="141.75" x14ac:dyDescent="0.2">
      <c r="A107" s="10"/>
      <c r="B107" s="57" t="s">
        <v>116</v>
      </c>
      <c r="C107" s="18" t="s">
        <v>17</v>
      </c>
      <c r="D107" s="17" t="s">
        <v>101</v>
      </c>
      <c r="E107" s="17" t="s">
        <v>8</v>
      </c>
      <c r="F107" s="19" t="s">
        <v>121</v>
      </c>
      <c r="G107" s="48">
        <v>100</v>
      </c>
      <c r="H107" s="12">
        <f>H108</f>
        <v>2731939.4099999997</v>
      </c>
      <c r="I107" s="12">
        <f t="shared" ref="I107:J107" si="43">I108</f>
        <v>2731939.4099999997</v>
      </c>
      <c r="J107" s="15">
        <f t="shared" si="43"/>
        <v>0</v>
      </c>
    </row>
    <row r="108" spans="1:10" ht="31.5" x14ac:dyDescent="0.2">
      <c r="A108" s="10"/>
      <c r="B108" s="34" t="s">
        <v>15</v>
      </c>
      <c r="C108" s="18" t="s">
        <v>17</v>
      </c>
      <c r="D108" s="17" t="s">
        <v>101</v>
      </c>
      <c r="E108" s="17" t="s">
        <v>8</v>
      </c>
      <c r="F108" s="19" t="s">
        <v>121</v>
      </c>
      <c r="G108" s="48">
        <v>110</v>
      </c>
      <c r="H108" s="12">
        <f>I108</f>
        <v>2731939.4099999997</v>
      </c>
      <c r="I108" s="13">
        <f>2989865.61-257926.2</f>
        <v>2731939.4099999997</v>
      </c>
      <c r="J108" s="56">
        <v>0</v>
      </c>
    </row>
    <row r="109" spans="1:10" ht="47.25" x14ac:dyDescent="0.2">
      <c r="A109" s="10"/>
      <c r="B109" s="32" t="s">
        <v>109</v>
      </c>
      <c r="C109" s="18" t="s">
        <v>17</v>
      </c>
      <c r="D109" s="17" t="s">
        <v>101</v>
      </c>
      <c r="E109" s="17" t="s">
        <v>8</v>
      </c>
      <c r="F109" s="19" t="s">
        <v>121</v>
      </c>
      <c r="G109" s="48">
        <v>200</v>
      </c>
      <c r="H109" s="12">
        <f>H110</f>
        <v>550000</v>
      </c>
      <c r="I109" s="12">
        <f t="shared" ref="I109:J109" si="44">I110</f>
        <v>550000</v>
      </c>
      <c r="J109" s="54">
        <f t="shared" si="44"/>
        <v>0</v>
      </c>
    </row>
    <row r="110" spans="1:10" ht="63" x14ac:dyDescent="0.2">
      <c r="A110" s="10"/>
      <c r="B110" s="32" t="s">
        <v>110</v>
      </c>
      <c r="C110" s="18" t="s">
        <v>17</v>
      </c>
      <c r="D110" s="17" t="s">
        <v>101</v>
      </c>
      <c r="E110" s="17" t="s">
        <v>8</v>
      </c>
      <c r="F110" s="19" t="s">
        <v>121</v>
      </c>
      <c r="G110" s="48">
        <v>240</v>
      </c>
      <c r="H110" s="12">
        <f>I110</f>
        <v>550000</v>
      </c>
      <c r="I110" s="13">
        <f>660000-110000</f>
        <v>550000</v>
      </c>
      <c r="J110" s="55">
        <v>0</v>
      </c>
    </row>
    <row r="111" spans="1:10" ht="24.75" customHeight="1" x14ac:dyDescent="0.2">
      <c r="A111" s="10"/>
      <c r="B111" s="32" t="s">
        <v>118</v>
      </c>
      <c r="C111" s="18" t="s">
        <v>17</v>
      </c>
      <c r="D111" s="17" t="s">
        <v>101</v>
      </c>
      <c r="E111" s="17" t="s">
        <v>8</v>
      </c>
      <c r="F111" s="19" t="s">
        <v>121</v>
      </c>
      <c r="G111" s="48">
        <v>800</v>
      </c>
      <c r="H111" s="12">
        <f>H112</f>
        <v>10000</v>
      </c>
      <c r="I111" s="12">
        <f t="shared" ref="I111:J111" si="45">I112</f>
        <v>10000</v>
      </c>
      <c r="J111" s="54">
        <f t="shared" si="45"/>
        <v>0</v>
      </c>
    </row>
    <row r="112" spans="1:10" ht="47.25" x14ac:dyDescent="0.2">
      <c r="A112" s="10"/>
      <c r="B112" s="32" t="s">
        <v>119</v>
      </c>
      <c r="C112" s="18" t="s">
        <v>17</v>
      </c>
      <c r="D112" s="17" t="s">
        <v>101</v>
      </c>
      <c r="E112" s="17" t="s">
        <v>8</v>
      </c>
      <c r="F112" s="19" t="s">
        <v>121</v>
      </c>
      <c r="G112" s="48">
        <v>850</v>
      </c>
      <c r="H112" s="12">
        <v>10000</v>
      </c>
      <c r="I112" s="13">
        <v>10000</v>
      </c>
      <c r="J112" s="55">
        <v>0</v>
      </c>
    </row>
    <row r="113" spans="1:10" ht="110.25" x14ac:dyDescent="0.2">
      <c r="A113" s="10" t="s">
        <v>97</v>
      </c>
      <c r="B113" s="35" t="s">
        <v>96</v>
      </c>
      <c r="C113" s="18" t="s">
        <v>17</v>
      </c>
      <c r="D113" s="17" t="s">
        <v>101</v>
      </c>
      <c r="E113" s="17" t="s">
        <v>38</v>
      </c>
      <c r="F113" s="19" t="s">
        <v>131</v>
      </c>
      <c r="G113" s="48"/>
      <c r="H113" s="12">
        <f>J113</f>
        <v>890114</v>
      </c>
      <c r="I113" s="12">
        <f t="shared" ref="I113" si="46">I115</f>
        <v>0</v>
      </c>
      <c r="J113" s="56">
        <f>J114+J116</f>
        <v>890114</v>
      </c>
    </row>
    <row r="114" spans="1:10" ht="141.75" x14ac:dyDescent="0.2">
      <c r="A114" s="20"/>
      <c r="B114" s="57" t="s">
        <v>116</v>
      </c>
      <c r="C114" s="18" t="s">
        <v>17</v>
      </c>
      <c r="D114" s="17" t="s">
        <v>101</v>
      </c>
      <c r="E114" s="17" t="s">
        <v>38</v>
      </c>
      <c r="F114" s="19" t="s">
        <v>131</v>
      </c>
      <c r="G114" s="48">
        <v>100</v>
      </c>
      <c r="H114" s="60">
        <f>H115</f>
        <v>833233.91</v>
      </c>
      <c r="I114" s="60">
        <f t="shared" ref="I114:J114" si="47">I115</f>
        <v>0</v>
      </c>
      <c r="J114" s="15">
        <f t="shared" si="47"/>
        <v>833233.91</v>
      </c>
    </row>
    <row r="115" spans="1:10" ht="60" customHeight="1" x14ac:dyDescent="0.2">
      <c r="A115" s="10"/>
      <c r="B115" s="16" t="s">
        <v>93</v>
      </c>
      <c r="C115" s="18" t="s">
        <v>17</v>
      </c>
      <c r="D115" s="17" t="s">
        <v>101</v>
      </c>
      <c r="E115" s="17" t="s">
        <v>38</v>
      </c>
      <c r="F115" s="19" t="s">
        <v>131</v>
      </c>
      <c r="G115" s="48">
        <v>120</v>
      </c>
      <c r="H115" s="60">
        <f>J115</f>
        <v>833233.91</v>
      </c>
      <c r="I115" s="61">
        <v>0</v>
      </c>
      <c r="J115" s="55">
        <v>833233.91</v>
      </c>
    </row>
    <row r="116" spans="1:10" ht="60" customHeight="1" x14ac:dyDescent="0.2">
      <c r="A116" s="10"/>
      <c r="B116" s="32" t="s">
        <v>109</v>
      </c>
      <c r="C116" s="18" t="s">
        <v>17</v>
      </c>
      <c r="D116" s="17" t="s">
        <v>101</v>
      </c>
      <c r="E116" s="17" t="s">
        <v>38</v>
      </c>
      <c r="F116" s="19" t="s">
        <v>131</v>
      </c>
      <c r="G116" s="48">
        <v>200</v>
      </c>
      <c r="H116" s="60">
        <f>H117</f>
        <v>56880.09</v>
      </c>
      <c r="I116" s="60">
        <f t="shared" ref="I116:J116" si="48">I117</f>
        <v>0</v>
      </c>
      <c r="J116" s="54">
        <f t="shared" si="48"/>
        <v>56880.09</v>
      </c>
    </row>
    <row r="117" spans="1:10" ht="72.75" customHeight="1" x14ac:dyDescent="0.2">
      <c r="A117" s="10"/>
      <c r="B117" s="32" t="s">
        <v>110</v>
      </c>
      <c r="C117" s="18" t="s">
        <v>17</v>
      </c>
      <c r="D117" s="17" t="s">
        <v>101</v>
      </c>
      <c r="E117" s="17" t="s">
        <v>38</v>
      </c>
      <c r="F117" s="19" t="s">
        <v>131</v>
      </c>
      <c r="G117" s="48">
        <v>240</v>
      </c>
      <c r="H117" s="60">
        <f>J117</f>
        <v>56880.09</v>
      </c>
      <c r="I117" s="61">
        <v>0</v>
      </c>
      <c r="J117" s="55">
        <v>56880.09</v>
      </c>
    </row>
    <row r="118" spans="1:10" ht="63" x14ac:dyDescent="0.2">
      <c r="A118" s="10" t="s">
        <v>98</v>
      </c>
      <c r="B118" s="35" t="s">
        <v>99</v>
      </c>
      <c r="C118" s="18" t="s">
        <v>17</v>
      </c>
      <c r="D118" s="17" t="s">
        <v>101</v>
      </c>
      <c r="E118" s="17" t="s">
        <v>8</v>
      </c>
      <c r="F118" s="19" t="s">
        <v>123</v>
      </c>
      <c r="G118" s="48"/>
      <c r="H118" s="12">
        <f>H119</f>
        <v>20000</v>
      </c>
      <c r="I118" s="12">
        <f>I119</f>
        <v>20000</v>
      </c>
      <c r="J118" s="56">
        <v>0</v>
      </c>
    </row>
    <row r="119" spans="1:10" ht="47.25" x14ac:dyDescent="0.2">
      <c r="A119" s="10"/>
      <c r="B119" s="32" t="s">
        <v>109</v>
      </c>
      <c r="C119" s="18" t="s">
        <v>17</v>
      </c>
      <c r="D119" s="17" t="s">
        <v>101</v>
      </c>
      <c r="E119" s="17" t="s">
        <v>8</v>
      </c>
      <c r="F119" s="19" t="s">
        <v>123</v>
      </c>
      <c r="G119" s="48">
        <v>200</v>
      </c>
      <c r="H119" s="12">
        <v>20000</v>
      </c>
      <c r="I119" s="12">
        <v>20000</v>
      </c>
      <c r="J119" s="56">
        <v>0</v>
      </c>
    </row>
    <row r="120" spans="1:10" ht="63" x14ac:dyDescent="0.2">
      <c r="A120" s="10"/>
      <c r="B120" s="32" t="s">
        <v>110</v>
      </c>
      <c r="C120" s="18" t="s">
        <v>17</v>
      </c>
      <c r="D120" s="17" t="s">
        <v>101</v>
      </c>
      <c r="E120" s="17" t="s">
        <v>8</v>
      </c>
      <c r="F120" s="19" t="s">
        <v>123</v>
      </c>
      <c r="G120" s="48">
        <v>240</v>
      </c>
      <c r="H120" s="12">
        <v>20000</v>
      </c>
      <c r="I120" s="13">
        <v>20000</v>
      </c>
      <c r="J120" s="56">
        <v>0</v>
      </c>
    </row>
    <row r="121" spans="1:10" ht="31.5" x14ac:dyDescent="0.2">
      <c r="A121" s="10" t="s">
        <v>100</v>
      </c>
      <c r="B121" s="11" t="s">
        <v>35</v>
      </c>
      <c r="C121" s="18" t="s">
        <v>17</v>
      </c>
      <c r="D121" s="17" t="s">
        <v>101</v>
      </c>
      <c r="E121" s="17" t="s">
        <v>8</v>
      </c>
      <c r="F121" s="19" t="s">
        <v>124</v>
      </c>
      <c r="G121" s="48"/>
      <c r="H121" s="12">
        <f>H123</f>
        <v>50000</v>
      </c>
      <c r="I121" s="12">
        <f t="shared" ref="I121:J121" si="49">I123</f>
        <v>50000</v>
      </c>
      <c r="J121" s="15">
        <f t="shared" si="49"/>
        <v>0</v>
      </c>
    </row>
    <row r="122" spans="1:10" ht="24" customHeight="1" x14ac:dyDescent="0.2">
      <c r="A122" s="10"/>
      <c r="B122" s="11" t="s">
        <v>118</v>
      </c>
      <c r="C122" s="18" t="s">
        <v>17</v>
      </c>
      <c r="D122" s="17" t="s">
        <v>101</v>
      </c>
      <c r="E122" s="17" t="s">
        <v>8</v>
      </c>
      <c r="F122" s="19" t="s">
        <v>124</v>
      </c>
      <c r="G122" s="48">
        <v>800</v>
      </c>
      <c r="H122" s="12">
        <f>H123</f>
        <v>50000</v>
      </c>
      <c r="I122" s="12">
        <v>50000</v>
      </c>
      <c r="J122" s="15">
        <v>0</v>
      </c>
    </row>
    <row r="123" spans="1:10" ht="29.25" customHeight="1" x14ac:dyDescent="0.2">
      <c r="A123" s="10"/>
      <c r="B123" s="32" t="s">
        <v>36</v>
      </c>
      <c r="C123" s="18" t="s">
        <v>17</v>
      </c>
      <c r="D123" s="17" t="s">
        <v>101</v>
      </c>
      <c r="E123" s="17" t="s">
        <v>8</v>
      </c>
      <c r="F123" s="19" t="s">
        <v>124</v>
      </c>
      <c r="G123" s="48">
        <v>870</v>
      </c>
      <c r="H123" s="12">
        <v>50000</v>
      </c>
      <c r="I123" s="13">
        <v>50000</v>
      </c>
      <c r="J123" s="56">
        <v>0</v>
      </c>
    </row>
    <row r="124" spans="1:10" ht="30" customHeight="1" x14ac:dyDescent="0.25">
      <c r="A124" s="41"/>
      <c r="B124" s="36" t="s">
        <v>37</v>
      </c>
      <c r="C124" s="76"/>
      <c r="D124" s="77"/>
      <c r="E124" s="77"/>
      <c r="F124" s="78"/>
      <c r="G124" s="37"/>
      <c r="H124" s="38">
        <f>H20</f>
        <v>19857659.09</v>
      </c>
      <c r="I124" s="38">
        <f t="shared" ref="I124:J124" si="50">I20</f>
        <v>18967545.09</v>
      </c>
      <c r="J124" s="38">
        <f t="shared" si="50"/>
        <v>890114</v>
      </c>
    </row>
    <row r="127" spans="1:10" x14ac:dyDescent="0.2">
      <c r="H127" s="39"/>
    </row>
  </sheetData>
  <mergeCells count="20">
    <mergeCell ref="D6:F6"/>
    <mergeCell ref="D1:F1"/>
    <mergeCell ref="D3:F3"/>
    <mergeCell ref="D4:F4"/>
    <mergeCell ref="D5:F5"/>
    <mergeCell ref="D2:F2"/>
    <mergeCell ref="H16:H18"/>
    <mergeCell ref="I16:J17"/>
    <mergeCell ref="C124:F124"/>
    <mergeCell ref="C19:F19"/>
    <mergeCell ref="D7:G7"/>
    <mergeCell ref="A9:F9"/>
    <mergeCell ref="A16:A18"/>
    <mergeCell ref="B16:B18"/>
    <mergeCell ref="C16:G17"/>
    <mergeCell ref="C18:F18"/>
    <mergeCell ref="A12:J12"/>
    <mergeCell ref="A13:J13"/>
    <mergeCell ref="A14:J14"/>
    <mergeCell ref="A10:F10"/>
  </mergeCells>
  <pageMargins left="0.70866141732283472" right="0.31496062992125984" top="0.74803149606299213" bottom="0.74803149606299213" header="0.31496062992125984" footer="0.31496062992125984"/>
  <pageSetup paperSize="9" scale="67" fitToHeight="2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2016-01-21T11:22:15Z</cp:lastPrinted>
  <dcterms:created xsi:type="dcterms:W3CDTF">2012-11-05T08:57:06Z</dcterms:created>
  <dcterms:modified xsi:type="dcterms:W3CDTF">2016-02-04T09:28:49Z</dcterms:modified>
</cp:coreProperties>
</file>