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585" windowWidth="15480" windowHeight="93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69" i="1"/>
  <c r="J69"/>
  <c r="H22" l="1"/>
  <c r="H93"/>
  <c r="I89"/>
  <c r="K89"/>
  <c r="M89"/>
  <c r="I99"/>
  <c r="J99"/>
  <c r="K99"/>
  <c r="L99"/>
  <c r="M99"/>
  <c r="H99"/>
  <c r="I100"/>
  <c r="J100"/>
  <c r="K100"/>
  <c r="L100"/>
  <c r="M100"/>
  <c r="H100"/>
  <c r="H103"/>
  <c r="H102" s="1"/>
  <c r="I103"/>
  <c r="J103"/>
  <c r="J102" s="1"/>
  <c r="K103"/>
  <c r="L103"/>
  <c r="L102" s="1"/>
  <c r="M103"/>
  <c r="I102"/>
  <c r="K102"/>
  <c r="M102"/>
  <c r="H106"/>
  <c r="H105" s="1"/>
  <c r="I106"/>
  <c r="J106"/>
  <c r="J105" s="1"/>
  <c r="K106"/>
  <c r="L106"/>
  <c r="L105" s="1"/>
  <c r="M106"/>
  <c r="I105"/>
  <c r="K105"/>
  <c r="M105"/>
  <c r="I108"/>
  <c r="J108"/>
  <c r="K108"/>
  <c r="L108"/>
  <c r="M108"/>
  <c r="I109"/>
  <c r="J109"/>
  <c r="K109"/>
  <c r="L109"/>
  <c r="M109"/>
  <c r="I111"/>
  <c r="J111"/>
  <c r="K111"/>
  <c r="L111"/>
  <c r="M111"/>
  <c r="H111"/>
  <c r="H108" s="1"/>
  <c r="I113"/>
  <c r="J113"/>
  <c r="K113"/>
  <c r="L113"/>
  <c r="M113"/>
  <c r="H113"/>
  <c r="H121"/>
  <c r="H120" s="1"/>
  <c r="I121"/>
  <c r="J121"/>
  <c r="J120" s="1"/>
  <c r="K121"/>
  <c r="L121"/>
  <c r="L120" s="1"/>
  <c r="M121"/>
  <c r="I120"/>
  <c r="K120"/>
  <c r="M120"/>
  <c r="I124"/>
  <c r="J124"/>
  <c r="K124"/>
  <c r="L124"/>
  <c r="M124"/>
  <c r="H124"/>
  <c r="I123"/>
  <c r="J123"/>
  <c r="K123"/>
  <c r="L123"/>
  <c r="M123"/>
  <c r="I115"/>
  <c r="K115"/>
  <c r="M115"/>
  <c r="H118"/>
  <c r="H115" s="1"/>
  <c r="I118"/>
  <c r="J118"/>
  <c r="J115" s="1"/>
  <c r="K118"/>
  <c r="L118"/>
  <c r="L115" s="1"/>
  <c r="M118"/>
  <c r="I116"/>
  <c r="J116"/>
  <c r="K116"/>
  <c r="L116"/>
  <c r="M116"/>
  <c r="H116"/>
  <c r="I91"/>
  <c r="J91"/>
  <c r="K91"/>
  <c r="L91"/>
  <c r="M91"/>
  <c r="I92"/>
  <c r="J92"/>
  <c r="K92"/>
  <c r="L92"/>
  <c r="M92"/>
  <c r="I94"/>
  <c r="J94"/>
  <c r="K94"/>
  <c r="L94"/>
  <c r="M94"/>
  <c r="H94"/>
  <c r="H97"/>
  <c r="H96" s="1"/>
  <c r="I97"/>
  <c r="J97"/>
  <c r="J96" s="1"/>
  <c r="K97"/>
  <c r="L97"/>
  <c r="L96" s="1"/>
  <c r="M97"/>
  <c r="I96"/>
  <c r="K96"/>
  <c r="M96"/>
  <c r="I84"/>
  <c r="J84"/>
  <c r="K84"/>
  <c r="L84"/>
  <c r="M84"/>
  <c r="H84"/>
  <c r="I83"/>
  <c r="J83"/>
  <c r="K83"/>
  <c r="L83"/>
  <c r="M83"/>
  <c r="H83"/>
  <c r="I81"/>
  <c r="H87"/>
  <c r="I87"/>
  <c r="J87"/>
  <c r="K87"/>
  <c r="L87"/>
  <c r="M87"/>
  <c r="M86"/>
  <c r="I86"/>
  <c r="J86"/>
  <c r="K86"/>
  <c r="L86"/>
  <c r="H86"/>
  <c r="L82"/>
  <c r="L81" s="1"/>
  <c r="H76"/>
  <c r="H75" s="1"/>
  <c r="I76"/>
  <c r="I75" s="1"/>
  <c r="I74" s="1"/>
  <c r="J76"/>
  <c r="J75" s="1"/>
  <c r="J74" s="1"/>
  <c r="K76"/>
  <c r="K75" s="1"/>
  <c r="K74" s="1"/>
  <c r="L76"/>
  <c r="L75" s="1"/>
  <c r="L74" s="1"/>
  <c r="M76"/>
  <c r="M75" s="1"/>
  <c r="M74" s="1"/>
  <c r="M90" l="1"/>
  <c r="K90"/>
  <c r="L90"/>
  <c r="L89" s="1"/>
  <c r="M82"/>
  <c r="M81" s="1"/>
  <c r="K82"/>
  <c r="K81" s="1"/>
  <c r="K72"/>
  <c r="L72"/>
  <c r="M72"/>
  <c r="M71" s="1"/>
  <c r="M70" s="1"/>
  <c r="J71"/>
  <c r="K71"/>
  <c r="K70" s="1"/>
  <c r="L71"/>
  <c r="L70"/>
  <c r="I65"/>
  <c r="J65"/>
  <c r="K65"/>
  <c r="L65"/>
  <c r="M65"/>
  <c r="I64"/>
  <c r="I63" s="1"/>
  <c r="J64"/>
  <c r="K64"/>
  <c r="K63" s="1"/>
  <c r="L64"/>
  <c r="M64"/>
  <c r="M63" s="1"/>
  <c r="L63"/>
  <c r="H68"/>
  <c r="I68"/>
  <c r="J68"/>
  <c r="J67" s="1"/>
  <c r="J63" s="1"/>
  <c r="K68"/>
  <c r="L68"/>
  <c r="L67" s="1"/>
  <c r="M68"/>
  <c r="I67"/>
  <c r="K67"/>
  <c r="M67"/>
  <c r="I52"/>
  <c r="I48" s="1"/>
  <c r="I38" s="1"/>
  <c r="J52"/>
  <c r="K52"/>
  <c r="K48" s="1"/>
  <c r="K38" s="1"/>
  <c r="L52"/>
  <c r="M52"/>
  <c r="M48" s="1"/>
  <c r="M38" s="1"/>
  <c r="J48"/>
  <c r="L48"/>
  <c r="L38" s="1"/>
  <c r="J38"/>
  <c r="I53"/>
  <c r="J53"/>
  <c r="K53"/>
  <c r="L53"/>
  <c r="M53"/>
  <c r="I56"/>
  <c r="J56"/>
  <c r="K56"/>
  <c r="L56"/>
  <c r="M56"/>
  <c r="H56"/>
  <c r="I55"/>
  <c r="J55"/>
  <c r="K55"/>
  <c r="L55"/>
  <c r="M55"/>
  <c r="I25"/>
  <c r="J25"/>
  <c r="K25"/>
  <c r="L25"/>
  <c r="M25"/>
  <c r="J24"/>
  <c r="J23"/>
  <c r="I34"/>
  <c r="J34"/>
  <c r="K34"/>
  <c r="L34"/>
  <c r="M34"/>
  <c r="H34"/>
  <c r="I33"/>
  <c r="J33"/>
  <c r="K33"/>
  <c r="L33"/>
  <c r="M33"/>
  <c r="H33"/>
  <c r="H29"/>
  <c r="H28" s="1"/>
  <c r="I29"/>
  <c r="J29"/>
  <c r="J28" s="1"/>
  <c r="K29"/>
  <c r="L29"/>
  <c r="L28" s="1"/>
  <c r="M29"/>
  <c r="I28"/>
  <c r="K28"/>
  <c r="M28"/>
  <c r="M24" s="1"/>
  <c r="K26"/>
  <c r="L26"/>
  <c r="M26"/>
  <c r="H26"/>
  <c r="L62" l="1"/>
  <c r="M62"/>
  <c r="K62"/>
  <c r="L24"/>
  <c r="M23"/>
  <c r="M22" s="1"/>
  <c r="M126" s="1"/>
  <c r="L23"/>
  <c r="K24"/>
  <c r="L22" l="1"/>
  <c r="L126" s="1"/>
  <c r="K22"/>
  <c r="K126" s="1"/>
  <c r="K23"/>
  <c r="H109"/>
  <c r="H92"/>
  <c r="H91" s="1"/>
  <c r="H90" s="1"/>
  <c r="H89" s="1"/>
  <c r="H72"/>
  <c r="H71" s="1"/>
  <c r="I72"/>
  <c r="I71" s="1"/>
  <c r="I70" s="1"/>
  <c r="I62" s="1"/>
  <c r="J72"/>
  <c r="J70" s="1"/>
  <c r="H67"/>
  <c r="H65"/>
  <c r="H53"/>
  <c r="H52" s="1"/>
  <c r="H50"/>
  <c r="I26"/>
  <c r="J26"/>
  <c r="J90" l="1"/>
  <c r="J62"/>
  <c r="J82"/>
  <c r="J81" s="1"/>
  <c r="I49"/>
  <c r="J22" l="1"/>
  <c r="J126" s="1"/>
  <c r="J89"/>
  <c r="H49"/>
  <c r="H46" l="1"/>
  <c r="I39"/>
  <c r="H39"/>
  <c r="I40"/>
  <c r="I36"/>
  <c r="I31"/>
  <c r="H82" l="1"/>
  <c r="H81" s="1"/>
  <c r="H123" l="1"/>
  <c r="H55"/>
  <c r="H48" s="1"/>
  <c r="I46"/>
  <c r="I44"/>
  <c r="I79"/>
  <c r="I78" s="1"/>
  <c r="H79"/>
  <c r="H78" s="1"/>
  <c r="H74"/>
  <c r="H70"/>
  <c r="H64"/>
  <c r="H63" s="1"/>
  <c r="I60"/>
  <c r="I59" s="1"/>
  <c r="I58" s="1"/>
  <c r="H60"/>
  <c r="H59" s="1"/>
  <c r="H58" s="1"/>
  <c r="I42"/>
  <c r="I24"/>
  <c r="I23" s="1"/>
  <c r="H25"/>
  <c r="H24" s="1"/>
  <c r="H62" l="1"/>
  <c r="H38"/>
  <c r="H23"/>
  <c r="I22" l="1"/>
  <c r="I126" s="1"/>
  <c r="H126" l="1"/>
</calcChain>
</file>

<file path=xl/sharedStrings.xml><?xml version="1.0" encoding="utf-8"?>
<sst xmlns="http://schemas.openxmlformats.org/spreadsheetml/2006/main" count="609" uniqueCount="138">
  <si>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</si>
  <si>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</si>
  <si>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</si>
  <si>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</si>
  <si>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</si>
  <si>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</si>
  <si>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</si>
  <si>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</si>
  <si>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</si>
  <si>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</si>
  <si>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</si>
  <si>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</si>
  <si>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</si>
  <si>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</si>
  <si>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05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</si>
  <si>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</si>
  <si>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</si>
  <si>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</si>
  <si>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</si>
  <si>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</si>
  <si>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</si>
  <si>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</si>
  <si>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</si>
  <si>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</si>
  <si>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</si>
  <si>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</si>
  <si>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</si>
  <si>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</si>
  <si>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</si>
  <si>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</si>
  <si>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</si>
  <si>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</si>
  <si>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</si>
  <si>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</si>
  <si>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</si>
  <si>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</si>
  <si>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Приложение № 5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</si>
  <si>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</si>
  <si>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</si>
  <si>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</si>
  <si>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</si>
  <si>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</si>
  <si>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</si>
  <si>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</si>
  <si>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</si>
  <si>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</si>
  <si>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</si>
  <si>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</si>
  <si>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</si>
  <si>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</si>
  <si>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</si>
  <si>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</si>
  <si>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</si>
  <si>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</si>
  <si>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</si>
  <si>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</si>
  <si>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</si>
  <si>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</si>
  <si>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</si>
  <si>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</si>
  <si>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</si>
  <si>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</si>
  <si>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</si>
  <si>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</si>
  <si>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</si>
  <si>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</si>
  <si>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</si>
  <si>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</si>
  <si>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</si>
  <si>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</si>
  <si>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</si>
  <si>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</si>
  <si>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</si>
  <si>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</si>
  <si>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</si>
  <si>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</si>
  <si>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</si>
  <si>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</si>
  <si>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</si>
  <si>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</si>
  <si>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</si>
  <si>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</si>
  <si>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</si>
  <si>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</si>
  <si>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</si>
  <si>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</si>
  <si>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</si>
  <si>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</si>
  <si>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</si>
  <si>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</si>
  <si>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</si>
  <si>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</si>
  <si>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</si>
  <si>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</si>
  <si>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</si>
  <si>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</si>
  <si>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</si>
  <si>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</si>
  <si>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</si>
  <si>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</si>
  <si>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</si>
  <si>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</si>
  <si>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</si>
  <si>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</si>
  <si>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</si>
  <si>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</si>
  <si>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</si>
  <si>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</si>
  <si>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</si>
  <si>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</si>
  <si>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</si>
  <si>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</si>
  <si>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</si>
  <si>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</si>
  <si>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</si>
  <si>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</si>
  <si>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</si>
  <si>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</si>
  <si>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</si>
  <si>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</si>
  <si>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</si>
  <si>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</si>
  <si>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2017 год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</si>
  <si>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</si>
  <si>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</si>
  <si>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</si>
  <si>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</si>
  <si>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</si>
  <si>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</si>
  <si>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</si>
  <si>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</si>
  <si>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</si>
  <si>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</si>
  <si>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</si>
  <si>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</si>
  <si>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группам и подгруппам видов расходов классификации расходов бюджетов на 2017 год и  на плановый период 2018 и 2019 годов</t>
  </si>
  <si>
    <t>Омского муниципального района Омской области на 2017 год и на плановый период 2018 и 2019 годов</t>
  </si>
  <si>
    <t>от 15.12.2016 № 35</t>
  </si>
</sst>
</file>

<file path=xl/styles.xml><?xml version="1.0" encoding="utf-8"?>
<styleSheet xmlns="http://schemas.openxmlformats.org/spreadsheetml/2006/main">
  <numFmts count="1">
    <numFmt numFmtId="164" formatCode="0.0_ ;[Red]\-0.0\ "/>
  </numFmts>
  <fonts count="13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164" fontId="3" fillId="0" borderId="0" xfId="0" applyNumberFormat="1" applyFont="1" applyFill="1" applyAlignment="1">
      <alignment horizontal="right"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2"/>
  <sheetViews>
    <sheetView tabSelected="1" topLeftCell="D1" workbookViewId="0">
      <selection activeCell="L7" sqref="L7"/>
    </sheetView>
  </sheetViews>
  <sheetFormatPr defaultRowHeight="1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1.6640625" bestFit="1" customWidth="1"/>
  </cols>
  <sheetData>
    <row r="1" spans="1:13" ht="3" customHeight="1">
      <c r="A1" s="1"/>
      <c r="B1" s="2"/>
      <c r="C1" s="2"/>
      <c r="D1" s="84"/>
      <c r="E1" s="85"/>
      <c r="F1" s="85"/>
      <c r="G1" s="3"/>
    </row>
    <row r="2" spans="1:13" ht="18.75" hidden="1">
      <c r="A2" s="1"/>
      <c r="B2" s="2"/>
      <c r="D2" s="84"/>
      <c r="E2" s="87"/>
      <c r="F2" s="87"/>
      <c r="G2" s="4"/>
    </row>
    <row r="3" spans="1:13" ht="18.75" hidden="1">
      <c r="A3" s="1"/>
      <c r="B3" s="2"/>
      <c r="C3" s="2"/>
      <c r="D3" s="86"/>
      <c r="E3" s="85"/>
      <c r="F3" s="85"/>
      <c r="G3" s="4"/>
    </row>
    <row r="4" spans="1:13" ht="18.75">
      <c r="A4" s="1"/>
      <c r="B4" s="2"/>
      <c r="C4" s="2"/>
      <c r="D4" s="86"/>
      <c r="E4" s="85"/>
      <c r="F4" s="85"/>
      <c r="G4" s="4"/>
      <c r="K4" s="40"/>
      <c r="L4" s="40"/>
      <c r="M4" s="39" t="s">
        <v>36</v>
      </c>
    </row>
    <row r="5" spans="1:13" ht="18.75">
      <c r="A5" s="1"/>
      <c r="B5" s="2"/>
      <c r="C5" s="2"/>
      <c r="D5" s="86"/>
      <c r="E5" s="85"/>
      <c r="F5" s="85"/>
      <c r="G5" s="5"/>
      <c r="K5" s="41"/>
      <c r="L5" s="41"/>
      <c r="M5" s="39" t="s">
        <v>1</v>
      </c>
    </row>
    <row r="6" spans="1:13" ht="18.75">
      <c r="A6" s="1"/>
      <c r="B6" s="2"/>
      <c r="C6" s="2"/>
      <c r="D6" s="86"/>
      <c r="E6" s="85"/>
      <c r="F6" s="85"/>
      <c r="G6" s="5"/>
      <c r="K6" s="40"/>
      <c r="L6" s="40"/>
      <c r="M6" s="42" t="s">
        <v>2</v>
      </c>
    </row>
    <row r="7" spans="1:13" ht="18.75">
      <c r="A7" s="1"/>
      <c r="B7" s="2"/>
      <c r="C7" s="2"/>
      <c r="D7" s="75"/>
      <c r="E7" s="75"/>
      <c r="F7" s="76"/>
      <c r="G7" s="76"/>
      <c r="K7" s="40"/>
      <c r="L7" s="40"/>
      <c r="M7" s="68" t="s">
        <v>136</v>
      </c>
    </row>
    <row r="8" spans="1:13" ht="18.75">
      <c r="A8" s="1"/>
      <c r="B8" s="2"/>
      <c r="C8" s="2"/>
      <c r="D8" s="1"/>
      <c r="E8" s="1"/>
      <c r="F8" s="1"/>
      <c r="K8" s="40"/>
      <c r="L8" s="40"/>
      <c r="M8" s="68" t="s">
        <v>137</v>
      </c>
    </row>
    <row r="9" spans="1:13" ht="24.75" customHeight="1">
      <c r="A9" s="77"/>
      <c r="B9" s="77"/>
      <c r="C9" s="77"/>
      <c r="D9" s="77"/>
      <c r="E9" s="77"/>
      <c r="F9" s="77"/>
      <c r="J9" s="42"/>
      <c r="K9" s="40"/>
      <c r="L9" s="40"/>
    </row>
    <row r="10" spans="1:13" ht="33.75" hidden="1" customHeight="1">
      <c r="A10" s="83"/>
      <c r="B10" s="83"/>
      <c r="C10" s="83"/>
      <c r="D10" s="83"/>
      <c r="E10" s="83"/>
      <c r="F10" s="83"/>
    </row>
    <row r="11" spans="1:13" ht="33" hidden="1" customHeight="1">
      <c r="A11" s="6"/>
      <c r="B11" s="6"/>
      <c r="C11" s="6"/>
      <c r="D11" s="6"/>
      <c r="E11" s="6"/>
      <c r="F11" s="7"/>
    </row>
    <row r="12" spans="1:13" ht="32.25" customHeight="1">
      <c r="A12" s="82" t="s">
        <v>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 ht="18.75">
      <c r="A13" s="82" t="s">
        <v>103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3" ht="18.75">
      <c r="A14" s="82" t="s">
        <v>121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</row>
    <row r="15" spans="1:13" ht="18.75">
      <c r="A15" s="82" t="s">
        <v>135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</row>
    <row r="16" spans="1:13" ht="19.5" customHeight="1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46"/>
      <c r="L16" s="46"/>
      <c r="M16" s="46"/>
    </row>
    <row r="17" spans="1:13" ht="18.75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3" ht="45.75" customHeight="1">
      <c r="A18" s="72" t="s">
        <v>0</v>
      </c>
      <c r="B18" s="79" t="s">
        <v>24</v>
      </c>
      <c r="C18" s="79" t="s">
        <v>23</v>
      </c>
      <c r="D18" s="79"/>
      <c r="E18" s="79"/>
      <c r="F18" s="79"/>
      <c r="G18" s="79"/>
      <c r="H18" s="88" t="s">
        <v>4</v>
      </c>
      <c r="I18" s="88"/>
      <c r="J18" s="88"/>
      <c r="K18" s="88"/>
      <c r="L18" s="88"/>
      <c r="M18" s="88"/>
    </row>
    <row r="19" spans="1:13" ht="23.25" customHeight="1">
      <c r="A19" s="72"/>
      <c r="B19" s="79"/>
      <c r="C19" s="79"/>
      <c r="D19" s="79"/>
      <c r="E19" s="79"/>
      <c r="F19" s="79"/>
      <c r="G19" s="79"/>
      <c r="H19" s="89" t="s">
        <v>122</v>
      </c>
      <c r="I19" s="90"/>
      <c r="J19" s="88" t="s">
        <v>123</v>
      </c>
      <c r="K19" s="88"/>
      <c r="L19" s="88" t="s">
        <v>124</v>
      </c>
      <c r="M19" s="88"/>
    </row>
    <row r="20" spans="1:13" ht="105.75" customHeight="1">
      <c r="A20" s="78"/>
      <c r="B20" s="80"/>
      <c r="C20" s="81" t="s">
        <v>5</v>
      </c>
      <c r="D20" s="81"/>
      <c r="E20" s="81"/>
      <c r="F20" s="81"/>
      <c r="G20" s="44" t="s">
        <v>6</v>
      </c>
      <c r="H20" s="60" t="s">
        <v>125</v>
      </c>
      <c r="I20" s="59" t="s">
        <v>126</v>
      </c>
      <c r="J20" s="60" t="s">
        <v>125</v>
      </c>
      <c r="K20" s="59" t="s">
        <v>126</v>
      </c>
      <c r="L20" s="60" t="s">
        <v>125</v>
      </c>
      <c r="M20" s="59" t="s">
        <v>126</v>
      </c>
    </row>
    <row r="21" spans="1:13" ht="23.25" customHeight="1">
      <c r="A21" s="43">
        <v>1</v>
      </c>
      <c r="B21" s="37">
        <v>2</v>
      </c>
      <c r="C21" s="72">
        <v>3</v>
      </c>
      <c r="D21" s="73"/>
      <c r="E21" s="73"/>
      <c r="F21" s="74"/>
      <c r="G21" s="62">
        <v>4</v>
      </c>
      <c r="H21" s="61">
        <v>5</v>
      </c>
      <c r="I21" s="64">
        <v>6</v>
      </c>
      <c r="J21" s="63">
        <v>7</v>
      </c>
      <c r="K21" s="65">
        <v>8</v>
      </c>
      <c r="L21" s="65">
        <v>9</v>
      </c>
      <c r="M21" s="65">
        <v>10</v>
      </c>
    </row>
    <row r="22" spans="1:13" ht="147.75" customHeight="1">
      <c r="A22" s="19" t="s">
        <v>7</v>
      </c>
      <c r="B22" s="20" t="s">
        <v>127</v>
      </c>
      <c r="C22" s="47" t="s">
        <v>18</v>
      </c>
      <c r="D22" s="48" t="s">
        <v>9</v>
      </c>
      <c r="E22" s="48" t="s">
        <v>10</v>
      </c>
      <c r="F22" s="49" t="s">
        <v>107</v>
      </c>
      <c r="G22" s="21" t="s">
        <v>11</v>
      </c>
      <c r="H22" s="22">
        <f>H23+H38+H62+H81+H89</f>
        <v>19412484.129999999</v>
      </c>
      <c r="I22" s="22">
        <f>I23+I38+I62+I81+I89</f>
        <v>0</v>
      </c>
      <c r="J22" s="56">
        <f>J23+J38+J58+J62+J89+J81</f>
        <v>19312683.66</v>
      </c>
      <c r="K22" s="56">
        <f t="shared" ref="K22:M22" si="0">K23+K38+K58+K62+K89+K81</f>
        <v>0</v>
      </c>
      <c r="L22" s="56">
        <f t="shared" si="0"/>
        <v>19545771.490000002</v>
      </c>
      <c r="M22" s="56">
        <f t="shared" si="0"/>
        <v>0</v>
      </c>
    </row>
    <row r="23" spans="1:13" ht="110.25">
      <c r="A23" s="23" t="s">
        <v>55</v>
      </c>
      <c r="B23" s="24" t="s">
        <v>128</v>
      </c>
      <c r="C23" s="25" t="s">
        <v>18</v>
      </c>
      <c r="D23" s="29" t="s">
        <v>7</v>
      </c>
      <c r="E23" s="29" t="s">
        <v>10</v>
      </c>
      <c r="F23" s="30" t="s">
        <v>107</v>
      </c>
      <c r="G23" s="26" t="s">
        <v>11</v>
      </c>
      <c r="H23" s="27">
        <f>H24</f>
        <v>2327324.6</v>
      </c>
      <c r="I23" s="27">
        <f t="shared" ref="I23:M23" si="1">I24</f>
        <v>0</v>
      </c>
      <c r="J23" s="27">
        <f t="shared" si="1"/>
        <v>2327324.6</v>
      </c>
      <c r="K23" s="27">
        <f t="shared" si="1"/>
        <v>0</v>
      </c>
      <c r="L23" s="27">
        <f t="shared" si="1"/>
        <v>3277324.6</v>
      </c>
      <c r="M23" s="28">
        <f t="shared" si="1"/>
        <v>0</v>
      </c>
    </row>
    <row r="24" spans="1:13" ht="47.25">
      <c r="A24" s="10" t="s">
        <v>56</v>
      </c>
      <c r="B24" s="11" t="s">
        <v>21</v>
      </c>
      <c r="C24" s="17" t="s">
        <v>18</v>
      </c>
      <c r="D24" s="16" t="s">
        <v>7</v>
      </c>
      <c r="E24" s="16" t="s">
        <v>8</v>
      </c>
      <c r="F24" s="18" t="s">
        <v>107</v>
      </c>
      <c r="G24" s="45" t="s">
        <v>11</v>
      </c>
      <c r="H24" s="12">
        <f>H25+H28+H33</f>
        <v>2327324.6</v>
      </c>
      <c r="I24" s="12">
        <f>I25+I28+I31+I33+I36</f>
        <v>0</v>
      </c>
      <c r="J24" s="12">
        <f>J25+J28+J31+J33+J36</f>
        <v>2327324.6</v>
      </c>
      <c r="K24" s="12">
        <f t="shared" ref="K24:L24" si="2">K25+K28+K31+K33+K36</f>
        <v>0</v>
      </c>
      <c r="L24" s="12">
        <f t="shared" si="2"/>
        <v>3277324.6</v>
      </c>
      <c r="M24" s="14">
        <f>M25+M28+M31+M33+M36</f>
        <v>0</v>
      </c>
    </row>
    <row r="25" spans="1:13" ht="63">
      <c r="A25" s="10" t="s">
        <v>57</v>
      </c>
      <c r="B25" s="11" t="s">
        <v>42</v>
      </c>
      <c r="C25" s="17" t="s">
        <v>18</v>
      </c>
      <c r="D25" s="16" t="s">
        <v>7</v>
      </c>
      <c r="E25" s="16" t="s">
        <v>8</v>
      </c>
      <c r="F25" s="18" t="s">
        <v>108</v>
      </c>
      <c r="G25" s="45" t="s">
        <v>11</v>
      </c>
      <c r="H25" s="12">
        <f t="shared" ref="H25:M25" si="3">H27</f>
        <v>1107324.6000000001</v>
      </c>
      <c r="I25" s="12">
        <f t="shared" si="3"/>
        <v>0</v>
      </c>
      <c r="J25" s="12">
        <f t="shared" si="3"/>
        <v>1107324.6000000001</v>
      </c>
      <c r="K25" s="12">
        <f t="shared" si="3"/>
        <v>0</v>
      </c>
      <c r="L25" s="12">
        <f t="shared" si="3"/>
        <v>1107324.6000000001</v>
      </c>
      <c r="M25" s="14">
        <f t="shared" si="3"/>
        <v>0</v>
      </c>
    </row>
    <row r="26" spans="1:13" ht="47.25">
      <c r="A26" s="10"/>
      <c r="B26" s="31" t="s">
        <v>105</v>
      </c>
      <c r="C26" s="17" t="s">
        <v>18</v>
      </c>
      <c r="D26" s="16" t="s">
        <v>7</v>
      </c>
      <c r="E26" s="16" t="s">
        <v>8</v>
      </c>
      <c r="F26" s="18" t="s">
        <v>108</v>
      </c>
      <c r="G26" s="45">
        <v>200</v>
      </c>
      <c r="H26" s="12">
        <f>H27</f>
        <v>1107324.6000000001</v>
      </c>
      <c r="I26" s="12">
        <f t="shared" ref="I26:M26" si="4">I27</f>
        <v>0</v>
      </c>
      <c r="J26" s="51">
        <f t="shared" si="4"/>
        <v>1107324.6000000001</v>
      </c>
      <c r="K26" s="51">
        <f t="shared" si="4"/>
        <v>0</v>
      </c>
      <c r="L26" s="51">
        <f t="shared" si="4"/>
        <v>1107324.6000000001</v>
      </c>
      <c r="M26" s="14">
        <f t="shared" si="4"/>
        <v>0</v>
      </c>
    </row>
    <row r="27" spans="1:13" ht="63">
      <c r="A27" s="10" t="s">
        <v>11</v>
      </c>
      <c r="B27" s="31" t="s">
        <v>106</v>
      </c>
      <c r="C27" s="17" t="s">
        <v>18</v>
      </c>
      <c r="D27" s="16" t="s">
        <v>7</v>
      </c>
      <c r="E27" s="16" t="s">
        <v>8</v>
      </c>
      <c r="F27" s="18" t="s">
        <v>108</v>
      </c>
      <c r="G27" s="45">
        <v>240</v>
      </c>
      <c r="H27" s="12">
        <v>1107324.6000000001</v>
      </c>
      <c r="I27" s="13">
        <v>0</v>
      </c>
      <c r="J27" s="52">
        <v>1107324.6000000001</v>
      </c>
      <c r="K27" s="50">
        <v>0</v>
      </c>
      <c r="L27" s="50">
        <v>1107324.6000000001</v>
      </c>
      <c r="M27" s="53">
        <v>0</v>
      </c>
    </row>
    <row r="28" spans="1:13" ht="57.75" customHeight="1">
      <c r="A28" s="10" t="s">
        <v>58</v>
      </c>
      <c r="B28" s="32" t="s">
        <v>100</v>
      </c>
      <c r="C28" s="17" t="s">
        <v>18</v>
      </c>
      <c r="D28" s="16" t="s">
        <v>7</v>
      </c>
      <c r="E28" s="16" t="s">
        <v>8</v>
      </c>
      <c r="F28" s="18" t="s">
        <v>109</v>
      </c>
      <c r="G28" s="45"/>
      <c r="H28" s="12">
        <f>H29</f>
        <v>100000</v>
      </c>
      <c r="I28" s="12">
        <f t="shared" ref="I28:M28" si="5">I29</f>
        <v>0</v>
      </c>
      <c r="J28" s="12">
        <f t="shared" si="5"/>
        <v>100000</v>
      </c>
      <c r="K28" s="12">
        <f t="shared" si="5"/>
        <v>0</v>
      </c>
      <c r="L28" s="12">
        <f t="shared" si="5"/>
        <v>100000</v>
      </c>
      <c r="M28" s="14">
        <f t="shared" si="5"/>
        <v>0</v>
      </c>
    </row>
    <row r="29" spans="1:13" ht="57.75" customHeight="1">
      <c r="A29" s="10"/>
      <c r="B29" s="31" t="s">
        <v>105</v>
      </c>
      <c r="C29" s="17" t="s">
        <v>18</v>
      </c>
      <c r="D29" s="16" t="s">
        <v>7</v>
      </c>
      <c r="E29" s="16" t="s">
        <v>8</v>
      </c>
      <c r="F29" s="18" t="s">
        <v>109</v>
      </c>
      <c r="G29" s="45">
        <v>200</v>
      </c>
      <c r="H29" s="12">
        <f>H30</f>
        <v>100000</v>
      </c>
      <c r="I29" s="12">
        <f t="shared" ref="I29" si="6">I30</f>
        <v>0</v>
      </c>
      <c r="J29" s="12">
        <f t="shared" ref="J29" si="7">J30</f>
        <v>100000</v>
      </c>
      <c r="K29" s="12">
        <f t="shared" ref="K29" si="8">K30</f>
        <v>0</v>
      </c>
      <c r="L29" s="12">
        <f t="shared" ref="L29" si="9">L30</f>
        <v>100000</v>
      </c>
      <c r="M29" s="14">
        <f t="shared" ref="M29" si="10">M30</f>
        <v>0</v>
      </c>
    </row>
    <row r="30" spans="1:13" ht="62.25" customHeight="1">
      <c r="A30" s="10"/>
      <c r="B30" s="31" t="s">
        <v>106</v>
      </c>
      <c r="C30" s="17" t="s">
        <v>18</v>
      </c>
      <c r="D30" s="16" t="s">
        <v>7</v>
      </c>
      <c r="E30" s="16" t="s">
        <v>8</v>
      </c>
      <c r="F30" s="18" t="s">
        <v>109</v>
      </c>
      <c r="G30" s="45">
        <v>240</v>
      </c>
      <c r="H30" s="12">
        <v>100000</v>
      </c>
      <c r="I30" s="13">
        <v>0</v>
      </c>
      <c r="J30" s="53">
        <v>100000</v>
      </c>
      <c r="K30" s="50">
        <v>0</v>
      </c>
      <c r="L30" s="50">
        <v>100000</v>
      </c>
      <c r="M30" s="53">
        <v>0</v>
      </c>
    </row>
    <row r="31" spans="1:13" ht="63" hidden="1">
      <c r="A31" s="10" t="s">
        <v>59</v>
      </c>
      <c r="B31" s="32" t="s">
        <v>38</v>
      </c>
      <c r="C31" s="17" t="s">
        <v>18</v>
      </c>
      <c r="D31" s="16" t="s">
        <v>7</v>
      </c>
      <c r="E31" s="16" t="s">
        <v>8</v>
      </c>
      <c r="F31" s="18" t="s">
        <v>13</v>
      </c>
      <c r="G31" s="45"/>
      <c r="H31" s="12">
        <v>0</v>
      </c>
      <c r="I31" s="12">
        <f t="shared" ref="I31" si="11">I32</f>
        <v>0</v>
      </c>
      <c r="J31" s="50"/>
      <c r="K31" s="50"/>
      <c r="L31" s="50"/>
      <c r="M31" s="53"/>
    </row>
    <row r="32" spans="1:13" ht="51.75" hidden="1" customHeight="1">
      <c r="A32" s="10"/>
      <c r="B32" s="31" t="s">
        <v>89</v>
      </c>
      <c r="C32" s="17" t="s">
        <v>18</v>
      </c>
      <c r="D32" s="16" t="s">
        <v>7</v>
      </c>
      <c r="E32" s="16" t="s">
        <v>8</v>
      </c>
      <c r="F32" s="18" t="s">
        <v>13</v>
      </c>
      <c r="G32" s="45">
        <v>240</v>
      </c>
      <c r="H32" s="12">
        <v>0</v>
      </c>
      <c r="I32" s="13">
        <v>0</v>
      </c>
      <c r="J32" s="50"/>
      <c r="K32" s="50"/>
      <c r="L32" s="50"/>
      <c r="M32" s="53"/>
    </row>
    <row r="33" spans="1:13" ht="53.25" customHeight="1">
      <c r="A33" s="10" t="s">
        <v>60</v>
      </c>
      <c r="B33" s="32" t="s">
        <v>39</v>
      </c>
      <c r="C33" s="17" t="s">
        <v>18</v>
      </c>
      <c r="D33" s="16" t="s">
        <v>7</v>
      </c>
      <c r="E33" s="16" t="s">
        <v>8</v>
      </c>
      <c r="F33" s="18" t="s">
        <v>133</v>
      </c>
      <c r="G33" s="45"/>
      <c r="H33" s="12">
        <f>H35</f>
        <v>1120000</v>
      </c>
      <c r="I33" s="12">
        <f t="shared" ref="I33:M33" si="12">I35</f>
        <v>0</v>
      </c>
      <c r="J33" s="12">
        <f t="shared" si="12"/>
        <v>1120000</v>
      </c>
      <c r="K33" s="12">
        <f t="shared" si="12"/>
        <v>0</v>
      </c>
      <c r="L33" s="12">
        <f t="shared" si="12"/>
        <v>2070000</v>
      </c>
      <c r="M33" s="14">
        <f t="shared" si="12"/>
        <v>0</v>
      </c>
    </row>
    <row r="34" spans="1:13" ht="53.25" customHeight="1">
      <c r="A34" s="10"/>
      <c r="B34" s="31" t="s">
        <v>105</v>
      </c>
      <c r="C34" s="17" t="s">
        <v>18</v>
      </c>
      <c r="D34" s="16" t="s">
        <v>7</v>
      </c>
      <c r="E34" s="16" t="s">
        <v>8</v>
      </c>
      <c r="F34" s="18" t="s">
        <v>133</v>
      </c>
      <c r="G34" s="45">
        <v>200</v>
      </c>
      <c r="H34" s="12">
        <f>H35</f>
        <v>1120000</v>
      </c>
      <c r="I34" s="12">
        <f t="shared" ref="I34:M34" si="13">I35</f>
        <v>0</v>
      </c>
      <c r="J34" s="12">
        <f t="shared" si="13"/>
        <v>1120000</v>
      </c>
      <c r="K34" s="12">
        <f t="shared" si="13"/>
        <v>0</v>
      </c>
      <c r="L34" s="12">
        <f t="shared" si="13"/>
        <v>2070000</v>
      </c>
      <c r="M34" s="14">
        <f t="shared" si="13"/>
        <v>0</v>
      </c>
    </row>
    <row r="35" spans="1:13" ht="45" customHeight="1">
      <c r="A35" s="10"/>
      <c r="B35" s="31" t="s">
        <v>89</v>
      </c>
      <c r="C35" s="17" t="s">
        <v>18</v>
      </c>
      <c r="D35" s="16" t="s">
        <v>7</v>
      </c>
      <c r="E35" s="16" t="s">
        <v>8</v>
      </c>
      <c r="F35" s="18" t="s">
        <v>17</v>
      </c>
      <c r="G35" s="45">
        <v>240</v>
      </c>
      <c r="H35" s="12">
        <v>1120000</v>
      </c>
      <c r="I35" s="13">
        <v>0</v>
      </c>
      <c r="J35" s="53">
        <v>1120000</v>
      </c>
      <c r="K35" s="53">
        <v>0</v>
      </c>
      <c r="L35" s="53">
        <v>2070000</v>
      </c>
      <c r="M35" s="50">
        <v>0</v>
      </c>
    </row>
    <row r="36" spans="1:13" ht="1.5" hidden="1" customHeight="1">
      <c r="A36" s="10" t="s">
        <v>61</v>
      </c>
      <c r="B36" s="32" t="s">
        <v>40</v>
      </c>
      <c r="C36" s="17" t="s">
        <v>18</v>
      </c>
      <c r="D36" s="16" t="s">
        <v>7</v>
      </c>
      <c r="E36" s="16" t="s">
        <v>8</v>
      </c>
      <c r="F36" s="18" t="s">
        <v>14</v>
      </c>
      <c r="G36" s="45"/>
      <c r="H36" s="12">
        <v>0</v>
      </c>
      <c r="I36" s="12">
        <f t="shared" ref="I36" si="14">I37</f>
        <v>0</v>
      </c>
      <c r="J36" s="50"/>
      <c r="K36" s="50"/>
      <c r="L36" s="50"/>
      <c r="M36" s="50"/>
    </row>
    <row r="37" spans="1:13" ht="45.75" hidden="1" customHeight="1">
      <c r="A37" s="10"/>
      <c r="B37" s="31" t="s">
        <v>89</v>
      </c>
      <c r="C37" s="17" t="s">
        <v>18</v>
      </c>
      <c r="D37" s="16" t="s">
        <v>7</v>
      </c>
      <c r="E37" s="16" t="s">
        <v>8</v>
      </c>
      <c r="F37" s="18" t="s">
        <v>14</v>
      </c>
      <c r="G37" s="45">
        <v>240</v>
      </c>
      <c r="H37" s="12">
        <v>0</v>
      </c>
      <c r="I37" s="13">
        <v>0</v>
      </c>
      <c r="J37" s="50"/>
      <c r="K37" s="50"/>
      <c r="L37" s="50"/>
      <c r="M37" s="50"/>
    </row>
    <row r="38" spans="1:13" ht="110.25">
      <c r="A38" s="23" t="s">
        <v>62</v>
      </c>
      <c r="B38" s="24" t="s">
        <v>129</v>
      </c>
      <c r="C38" s="25" t="s">
        <v>18</v>
      </c>
      <c r="D38" s="29">
        <v>2</v>
      </c>
      <c r="E38" s="29" t="s">
        <v>10</v>
      </c>
      <c r="F38" s="30" t="s">
        <v>107</v>
      </c>
      <c r="G38" s="26"/>
      <c r="H38" s="27">
        <f>H39+H48</f>
        <v>4350000</v>
      </c>
      <c r="I38" s="27">
        <f t="shared" ref="I38:M38" si="15">I39+I48</f>
        <v>0</v>
      </c>
      <c r="J38" s="27">
        <f t="shared" si="15"/>
        <v>4484249.95</v>
      </c>
      <c r="K38" s="27">
        <f t="shared" si="15"/>
        <v>0</v>
      </c>
      <c r="L38" s="27">
        <f t="shared" si="15"/>
        <v>4319729</v>
      </c>
      <c r="M38" s="28">
        <f t="shared" si="15"/>
        <v>0</v>
      </c>
    </row>
    <row r="39" spans="1:13" ht="47.25" hidden="1">
      <c r="A39" s="10" t="s">
        <v>63</v>
      </c>
      <c r="B39" s="11" t="s">
        <v>31</v>
      </c>
      <c r="C39" s="17" t="s">
        <v>18</v>
      </c>
      <c r="D39" s="16">
        <v>2</v>
      </c>
      <c r="E39" s="16" t="s">
        <v>8</v>
      </c>
      <c r="F39" s="18" t="s">
        <v>10</v>
      </c>
      <c r="G39" s="45" t="s">
        <v>11</v>
      </c>
      <c r="H39" s="12">
        <f>H41+H43+H45+H47</f>
        <v>0</v>
      </c>
      <c r="I39" s="12">
        <f t="shared" ref="I39" si="16">I41+I43+I45+I47</f>
        <v>0</v>
      </c>
      <c r="J39" s="53"/>
      <c r="K39" s="53"/>
      <c r="L39" s="53"/>
      <c r="M39" s="53"/>
    </row>
    <row r="40" spans="1:13" ht="47.25" hidden="1">
      <c r="A40" s="10" t="s">
        <v>64</v>
      </c>
      <c r="B40" s="11" t="s">
        <v>41</v>
      </c>
      <c r="C40" s="17" t="s">
        <v>18</v>
      </c>
      <c r="D40" s="16" t="s">
        <v>15</v>
      </c>
      <c r="E40" s="16" t="s">
        <v>8</v>
      </c>
      <c r="F40" s="18" t="s">
        <v>8</v>
      </c>
      <c r="G40" s="45"/>
      <c r="H40" s="12">
        <v>0</v>
      </c>
      <c r="I40" s="12">
        <f t="shared" ref="I40" si="17">I41</f>
        <v>0</v>
      </c>
      <c r="J40" s="53"/>
      <c r="K40" s="53"/>
      <c r="L40" s="53"/>
      <c r="M40" s="53"/>
    </row>
    <row r="41" spans="1:13" ht="63" hidden="1">
      <c r="A41" s="10"/>
      <c r="B41" s="31" t="s">
        <v>89</v>
      </c>
      <c r="C41" s="17" t="s">
        <v>18</v>
      </c>
      <c r="D41" s="16" t="s">
        <v>15</v>
      </c>
      <c r="E41" s="16" t="s">
        <v>8</v>
      </c>
      <c r="F41" s="18" t="s">
        <v>8</v>
      </c>
      <c r="G41" s="45">
        <v>240</v>
      </c>
      <c r="H41" s="12">
        <v>0</v>
      </c>
      <c r="I41" s="12">
        <v>0</v>
      </c>
      <c r="J41" s="53"/>
      <c r="K41" s="53"/>
      <c r="L41" s="53"/>
      <c r="M41" s="53"/>
    </row>
    <row r="42" spans="1:13" ht="31.5" hidden="1">
      <c r="A42" s="10" t="s">
        <v>65</v>
      </c>
      <c r="B42" s="11" t="s">
        <v>104</v>
      </c>
      <c r="C42" s="17" t="s">
        <v>18</v>
      </c>
      <c r="D42" s="16">
        <v>2</v>
      </c>
      <c r="E42" s="16" t="s">
        <v>8</v>
      </c>
      <c r="F42" s="18" t="s">
        <v>12</v>
      </c>
      <c r="G42" s="45" t="s">
        <v>11</v>
      </c>
      <c r="H42" s="12">
        <v>0</v>
      </c>
      <c r="I42" s="12">
        <f t="shared" ref="I42" si="18">I43</f>
        <v>0</v>
      </c>
      <c r="J42" s="53"/>
      <c r="K42" s="53"/>
      <c r="L42" s="53"/>
      <c r="M42" s="53"/>
    </row>
    <row r="43" spans="1:13" ht="63" hidden="1">
      <c r="A43" s="10" t="s">
        <v>11</v>
      </c>
      <c r="B43" s="31" t="s">
        <v>89</v>
      </c>
      <c r="C43" s="17" t="s">
        <v>18</v>
      </c>
      <c r="D43" s="16">
        <v>2</v>
      </c>
      <c r="E43" s="16" t="s">
        <v>8</v>
      </c>
      <c r="F43" s="18" t="s">
        <v>12</v>
      </c>
      <c r="G43" s="45">
        <v>240</v>
      </c>
      <c r="H43" s="12">
        <v>0</v>
      </c>
      <c r="I43" s="13">
        <v>0</v>
      </c>
      <c r="J43" s="53"/>
      <c r="K43" s="53"/>
      <c r="L43" s="53"/>
      <c r="M43" s="53"/>
    </row>
    <row r="44" spans="1:13" ht="47.25" hidden="1">
      <c r="A44" s="10" t="s">
        <v>66</v>
      </c>
      <c r="B44" s="32" t="s">
        <v>22</v>
      </c>
      <c r="C44" s="17" t="s">
        <v>18</v>
      </c>
      <c r="D44" s="16" t="s">
        <v>15</v>
      </c>
      <c r="E44" s="16" t="s">
        <v>8</v>
      </c>
      <c r="F44" s="18" t="s">
        <v>13</v>
      </c>
      <c r="G44" s="45"/>
      <c r="H44" s="12">
        <v>0</v>
      </c>
      <c r="I44" s="12">
        <f t="shared" ref="I44" si="19">I45</f>
        <v>0</v>
      </c>
      <c r="J44" s="53"/>
      <c r="K44" s="53"/>
      <c r="L44" s="53"/>
      <c r="M44" s="53"/>
    </row>
    <row r="45" spans="1:13" ht="62.25" hidden="1" customHeight="1">
      <c r="A45" s="10"/>
      <c r="B45" s="31" t="s">
        <v>89</v>
      </c>
      <c r="C45" s="17" t="s">
        <v>18</v>
      </c>
      <c r="D45" s="16" t="s">
        <v>15</v>
      </c>
      <c r="E45" s="16" t="s">
        <v>8</v>
      </c>
      <c r="F45" s="18" t="s">
        <v>13</v>
      </c>
      <c r="G45" s="45">
        <v>240</v>
      </c>
      <c r="H45" s="12">
        <v>0</v>
      </c>
      <c r="I45" s="13">
        <v>0</v>
      </c>
      <c r="J45" s="53"/>
      <c r="K45" s="53"/>
      <c r="L45" s="53"/>
      <c r="M45" s="53"/>
    </row>
    <row r="46" spans="1:13" ht="50.25" hidden="1" customHeight="1">
      <c r="A46" s="10" t="s">
        <v>67</v>
      </c>
      <c r="B46" s="32" t="s">
        <v>43</v>
      </c>
      <c r="C46" s="17" t="s">
        <v>18</v>
      </c>
      <c r="D46" s="16" t="s">
        <v>15</v>
      </c>
      <c r="E46" s="16" t="s">
        <v>8</v>
      </c>
      <c r="F46" s="18" t="s">
        <v>17</v>
      </c>
      <c r="G46" s="45"/>
      <c r="H46" s="12">
        <f>H47</f>
        <v>0</v>
      </c>
      <c r="I46" s="12">
        <f t="shared" ref="I46" si="20">I47</f>
        <v>0</v>
      </c>
      <c r="J46" s="53"/>
      <c r="K46" s="53"/>
      <c r="L46" s="53"/>
      <c r="M46" s="53"/>
    </row>
    <row r="47" spans="1:13" ht="69" hidden="1" customHeight="1">
      <c r="A47" s="10"/>
      <c r="B47" s="31" t="s">
        <v>89</v>
      </c>
      <c r="C47" s="17" t="s">
        <v>18</v>
      </c>
      <c r="D47" s="16" t="s">
        <v>15</v>
      </c>
      <c r="E47" s="16" t="s">
        <v>8</v>
      </c>
      <c r="F47" s="18" t="s">
        <v>17</v>
      </c>
      <c r="G47" s="45">
        <v>240</v>
      </c>
      <c r="H47" s="12">
        <v>0</v>
      </c>
      <c r="I47" s="13">
        <v>0</v>
      </c>
      <c r="J47" s="53"/>
      <c r="K47" s="53"/>
      <c r="L47" s="53"/>
      <c r="M47" s="53"/>
    </row>
    <row r="48" spans="1:13" ht="27.75" customHeight="1">
      <c r="A48" s="10" t="s">
        <v>68</v>
      </c>
      <c r="B48" s="11" t="s">
        <v>28</v>
      </c>
      <c r="C48" s="17" t="s">
        <v>18</v>
      </c>
      <c r="D48" s="16" t="s">
        <v>15</v>
      </c>
      <c r="E48" s="16" t="s">
        <v>12</v>
      </c>
      <c r="F48" s="18" t="s">
        <v>107</v>
      </c>
      <c r="G48" s="45" t="s">
        <v>11</v>
      </c>
      <c r="H48" s="12">
        <f>H49+H52+H55</f>
        <v>4350000</v>
      </c>
      <c r="I48" s="12">
        <f t="shared" ref="I48:M48" si="21">I49+I52+I55</f>
        <v>0</v>
      </c>
      <c r="J48" s="12">
        <f t="shared" si="21"/>
        <v>4484249.95</v>
      </c>
      <c r="K48" s="12">
        <f t="shared" si="21"/>
        <v>0</v>
      </c>
      <c r="L48" s="12">
        <f t="shared" si="21"/>
        <v>4319729</v>
      </c>
      <c r="M48" s="14">
        <f t="shared" si="21"/>
        <v>0</v>
      </c>
    </row>
    <row r="49" spans="1:13" ht="30.75" hidden="1" customHeight="1">
      <c r="A49" s="10" t="s">
        <v>69</v>
      </c>
      <c r="B49" s="11" t="s">
        <v>25</v>
      </c>
      <c r="C49" s="17" t="s">
        <v>18</v>
      </c>
      <c r="D49" s="16" t="s">
        <v>15</v>
      </c>
      <c r="E49" s="16" t="s">
        <v>12</v>
      </c>
      <c r="F49" s="18" t="s">
        <v>110</v>
      </c>
      <c r="G49" s="45" t="s">
        <v>11</v>
      </c>
      <c r="H49" s="12">
        <f>H51</f>
        <v>0</v>
      </c>
      <c r="I49" s="12">
        <f t="shared" ref="I49" si="22">I51</f>
        <v>0</v>
      </c>
      <c r="J49" s="53">
        <v>0</v>
      </c>
      <c r="K49" s="53"/>
      <c r="L49" s="53"/>
      <c r="M49" s="53"/>
    </row>
    <row r="50" spans="1:13" ht="47.25" hidden="1">
      <c r="A50" s="10"/>
      <c r="B50" s="31" t="s">
        <v>105</v>
      </c>
      <c r="C50" s="17" t="s">
        <v>18</v>
      </c>
      <c r="D50" s="16" t="s">
        <v>15</v>
      </c>
      <c r="E50" s="16" t="s">
        <v>12</v>
      </c>
      <c r="F50" s="18" t="s">
        <v>110</v>
      </c>
      <c r="G50" s="45">
        <v>200</v>
      </c>
      <c r="H50" s="12">
        <f>I50</f>
        <v>1300000</v>
      </c>
      <c r="I50" s="12">
        <v>1300000</v>
      </c>
      <c r="J50" s="53">
        <v>0</v>
      </c>
      <c r="K50" s="53"/>
      <c r="L50" s="53"/>
      <c r="M50" s="53"/>
    </row>
    <row r="51" spans="1:13" ht="63" hidden="1">
      <c r="A51" s="10" t="s">
        <v>11</v>
      </c>
      <c r="B51" s="31" t="s">
        <v>106</v>
      </c>
      <c r="C51" s="17" t="s">
        <v>18</v>
      </c>
      <c r="D51" s="16" t="s">
        <v>15</v>
      </c>
      <c r="E51" s="16" t="s">
        <v>12</v>
      </c>
      <c r="F51" s="18" t="s">
        <v>110</v>
      </c>
      <c r="G51" s="45">
        <v>240</v>
      </c>
      <c r="H51" s="12">
        <v>0</v>
      </c>
      <c r="I51" s="13">
        <v>0</v>
      </c>
      <c r="J51" s="53">
        <v>0</v>
      </c>
      <c r="K51" s="53">
        <v>0</v>
      </c>
      <c r="L51" s="53">
        <v>0</v>
      </c>
      <c r="M51" s="53">
        <v>0</v>
      </c>
    </row>
    <row r="52" spans="1:13" ht="31.5">
      <c r="A52" s="10"/>
      <c r="B52" s="11" t="s">
        <v>25</v>
      </c>
      <c r="C52" s="17" t="s">
        <v>18</v>
      </c>
      <c r="D52" s="16" t="s">
        <v>15</v>
      </c>
      <c r="E52" s="16" t="s">
        <v>12</v>
      </c>
      <c r="F52" s="18" t="s">
        <v>108</v>
      </c>
      <c r="G52" s="45"/>
      <c r="H52" s="12">
        <f>H53</f>
        <v>2040000</v>
      </c>
      <c r="I52" s="12">
        <f t="shared" ref="I52:M52" si="23">I53</f>
        <v>0</v>
      </c>
      <c r="J52" s="12">
        <f t="shared" si="23"/>
        <v>2040000</v>
      </c>
      <c r="K52" s="12">
        <f t="shared" si="23"/>
        <v>0</v>
      </c>
      <c r="L52" s="12">
        <f t="shared" si="23"/>
        <v>1971729</v>
      </c>
      <c r="M52" s="14">
        <f t="shared" si="23"/>
        <v>0</v>
      </c>
    </row>
    <row r="53" spans="1:13" ht="47.25">
      <c r="A53" s="10"/>
      <c r="B53" s="31" t="s">
        <v>105</v>
      </c>
      <c r="C53" s="17" t="s">
        <v>18</v>
      </c>
      <c r="D53" s="16" t="s">
        <v>15</v>
      </c>
      <c r="E53" s="16" t="s">
        <v>12</v>
      </c>
      <c r="F53" s="18" t="s">
        <v>108</v>
      </c>
      <c r="G53" s="45">
        <v>200</v>
      </c>
      <c r="H53" s="12">
        <f>H54</f>
        <v>2040000</v>
      </c>
      <c r="I53" s="12">
        <f t="shared" ref="I53:M53" si="24">I54</f>
        <v>0</v>
      </c>
      <c r="J53" s="12">
        <f t="shared" si="24"/>
        <v>2040000</v>
      </c>
      <c r="K53" s="12">
        <f t="shared" si="24"/>
        <v>0</v>
      </c>
      <c r="L53" s="12">
        <f t="shared" si="24"/>
        <v>1971729</v>
      </c>
      <c r="M53" s="14">
        <f t="shared" si="24"/>
        <v>0</v>
      </c>
    </row>
    <row r="54" spans="1:13" ht="63">
      <c r="A54" s="10"/>
      <c r="B54" s="31" t="s">
        <v>106</v>
      </c>
      <c r="C54" s="17" t="s">
        <v>18</v>
      </c>
      <c r="D54" s="16" t="s">
        <v>15</v>
      </c>
      <c r="E54" s="16" t="s">
        <v>12</v>
      </c>
      <c r="F54" s="18" t="s">
        <v>108</v>
      </c>
      <c r="G54" s="45">
        <v>240</v>
      </c>
      <c r="H54" s="12">
        <v>2040000</v>
      </c>
      <c r="I54" s="13">
        <v>0</v>
      </c>
      <c r="J54" s="53">
        <v>2040000</v>
      </c>
      <c r="K54" s="53">
        <v>0</v>
      </c>
      <c r="L54" s="53">
        <v>1971729</v>
      </c>
      <c r="M54" s="53">
        <v>0</v>
      </c>
    </row>
    <row r="55" spans="1:13" ht="31.5">
      <c r="A55" s="10" t="s">
        <v>70</v>
      </c>
      <c r="B55" s="32" t="s">
        <v>26</v>
      </c>
      <c r="C55" s="17" t="s">
        <v>18</v>
      </c>
      <c r="D55" s="16" t="s">
        <v>15</v>
      </c>
      <c r="E55" s="16" t="s">
        <v>12</v>
      </c>
      <c r="F55" s="18" t="s">
        <v>109</v>
      </c>
      <c r="G55" s="45"/>
      <c r="H55" s="12">
        <f>H57</f>
        <v>2310000</v>
      </c>
      <c r="I55" s="12">
        <f t="shared" ref="I55:M55" si="25">I57</f>
        <v>0</v>
      </c>
      <c r="J55" s="12">
        <f t="shared" si="25"/>
        <v>2444249.9500000002</v>
      </c>
      <c r="K55" s="12">
        <f t="shared" si="25"/>
        <v>0</v>
      </c>
      <c r="L55" s="12">
        <f t="shared" si="25"/>
        <v>2348000</v>
      </c>
      <c r="M55" s="14">
        <f t="shared" si="25"/>
        <v>0</v>
      </c>
    </row>
    <row r="56" spans="1:13" ht="47.25">
      <c r="A56" s="10"/>
      <c r="B56" s="31" t="s">
        <v>105</v>
      </c>
      <c r="C56" s="17" t="s">
        <v>18</v>
      </c>
      <c r="D56" s="16" t="s">
        <v>15</v>
      </c>
      <c r="E56" s="16" t="s">
        <v>12</v>
      </c>
      <c r="F56" s="18" t="s">
        <v>109</v>
      </c>
      <c r="G56" s="45">
        <v>200</v>
      </c>
      <c r="H56" s="12">
        <f>H57</f>
        <v>2310000</v>
      </c>
      <c r="I56" s="12">
        <f t="shared" ref="I56:M56" si="26">I57</f>
        <v>0</v>
      </c>
      <c r="J56" s="12">
        <f t="shared" si="26"/>
        <v>2444249.9500000002</v>
      </c>
      <c r="K56" s="12">
        <f t="shared" si="26"/>
        <v>0</v>
      </c>
      <c r="L56" s="12">
        <f t="shared" si="26"/>
        <v>2348000</v>
      </c>
      <c r="M56" s="14">
        <f t="shared" si="26"/>
        <v>0</v>
      </c>
    </row>
    <row r="57" spans="1:13" ht="60.75" customHeight="1">
      <c r="A57" s="10"/>
      <c r="B57" s="31" t="s">
        <v>106</v>
      </c>
      <c r="C57" s="17" t="s">
        <v>18</v>
      </c>
      <c r="D57" s="16" t="s">
        <v>15</v>
      </c>
      <c r="E57" s="16" t="s">
        <v>12</v>
      </c>
      <c r="F57" s="18" t="s">
        <v>109</v>
      </c>
      <c r="G57" s="45">
        <v>240</v>
      </c>
      <c r="H57" s="12">
        <v>2310000</v>
      </c>
      <c r="I57" s="13">
        <v>0</v>
      </c>
      <c r="J57" s="53">
        <v>2444249.9500000002</v>
      </c>
      <c r="K57" s="53">
        <v>0</v>
      </c>
      <c r="L57" s="53">
        <v>2348000</v>
      </c>
      <c r="M57" s="53">
        <v>0</v>
      </c>
    </row>
    <row r="58" spans="1:13" ht="141.75" hidden="1">
      <c r="A58" s="23" t="s">
        <v>71</v>
      </c>
      <c r="B58" s="24" t="s">
        <v>45</v>
      </c>
      <c r="C58" s="25" t="s">
        <v>18</v>
      </c>
      <c r="D58" s="29" t="s">
        <v>27</v>
      </c>
      <c r="E58" s="29" t="s">
        <v>10</v>
      </c>
      <c r="F58" s="30" t="s">
        <v>10</v>
      </c>
      <c r="G58" s="26" t="s">
        <v>11</v>
      </c>
      <c r="H58" s="27">
        <f>H59</f>
        <v>0</v>
      </c>
      <c r="I58" s="27">
        <f t="shared" ref="I58" si="27">I59</f>
        <v>0</v>
      </c>
      <c r="J58" s="50"/>
      <c r="K58" s="53"/>
      <c r="L58" s="53"/>
      <c r="M58" s="53"/>
    </row>
    <row r="59" spans="1:13" ht="60" hidden="1" customHeight="1">
      <c r="A59" s="10" t="s">
        <v>72</v>
      </c>
      <c r="B59" s="11" t="s">
        <v>44</v>
      </c>
      <c r="C59" s="17" t="s">
        <v>18</v>
      </c>
      <c r="D59" s="16" t="s">
        <v>27</v>
      </c>
      <c r="E59" s="16" t="s">
        <v>8</v>
      </c>
      <c r="F59" s="18" t="s">
        <v>10</v>
      </c>
      <c r="G59" s="45"/>
      <c r="H59" s="12">
        <f>H60</f>
        <v>0</v>
      </c>
      <c r="I59" s="12">
        <f t="shared" ref="I59" si="28">I60</f>
        <v>0</v>
      </c>
      <c r="J59" s="50"/>
      <c r="K59" s="53"/>
      <c r="L59" s="53"/>
      <c r="M59" s="53"/>
    </row>
    <row r="60" spans="1:13" ht="60.75" hidden="1" customHeight="1">
      <c r="A60" s="10" t="s">
        <v>73</v>
      </c>
      <c r="B60" s="11" t="s">
        <v>99</v>
      </c>
      <c r="C60" s="17" t="s">
        <v>18</v>
      </c>
      <c r="D60" s="16" t="s">
        <v>27</v>
      </c>
      <c r="E60" s="16" t="s">
        <v>8</v>
      </c>
      <c r="F60" s="18" t="s">
        <v>8</v>
      </c>
      <c r="G60" s="45" t="s">
        <v>11</v>
      </c>
      <c r="H60" s="12">
        <f>H61</f>
        <v>0</v>
      </c>
      <c r="I60" s="12">
        <f t="shared" ref="I60" si="29">I61</f>
        <v>0</v>
      </c>
      <c r="J60" s="50"/>
      <c r="K60" s="53"/>
      <c r="L60" s="53"/>
      <c r="M60" s="53"/>
    </row>
    <row r="61" spans="1:13" ht="80.25" hidden="1" customHeight="1">
      <c r="A61" s="10" t="s">
        <v>11</v>
      </c>
      <c r="B61" s="31" t="s">
        <v>89</v>
      </c>
      <c r="C61" s="17" t="s">
        <v>18</v>
      </c>
      <c r="D61" s="16" t="s">
        <v>27</v>
      </c>
      <c r="E61" s="16" t="s">
        <v>8</v>
      </c>
      <c r="F61" s="18" t="s">
        <v>8</v>
      </c>
      <c r="G61" s="45">
        <v>240</v>
      </c>
      <c r="H61" s="12">
        <v>0</v>
      </c>
      <c r="I61" s="13">
        <v>0</v>
      </c>
      <c r="J61" s="50"/>
      <c r="K61" s="53"/>
      <c r="L61" s="53"/>
      <c r="M61" s="53"/>
    </row>
    <row r="62" spans="1:13" ht="141.75">
      <c r="A62" s="23" t="s">
        <v>74</v>
      </c>
      <c r="B62" s="24" t="s">
        <v>130</v>
      </c>
      <c r="C62" s="25" t="s">
        <v>18</v>
      </c>
      <c r="D62" s="29" t="s">
        <v>19</v>
      </c>
      <c r="E62" s="29" t="s">
        <v>10</v>
      </c>
      <c r="F62" s="30" t="s">
        <v>107</v>
      </c>
      <c r="G62" s="26"/>
      <c r="H62" s="27">
        <f>H63+H70+H74</f>
        <v>3809400</v>
      </c>
      <c r="I62" s="27">
        <f t="shared" ref="I62:M62" si="30">I63+I70+I74</f>
        <v>0</v>
      </c>
      <c r="J62" s="27">
        <f t="shared" si="30"/>
        <v>3534893.8499999996</v>
      </c>
      <c r="K62" s="27">
        <f t="shared" si="30"/>
        <v>0</v>
      </c>
      <c r="L62" s="27">
        <f t="shared" si="30"/>
        <v>3212502.63</v>
      </c>
      <c r="M62" s="28">
        <f t="shared" si="30"/>
        <v>0</v>
      </c>
    </row>
    <row r="63" spans="1:13" ht="41.25" customHeight="1">
      <c r="A63" s="10" t="s">
        <v>75</v>
      </c>
      <c r="B63" s="11" t="s">
        <v>46</v>
      </c>
      <c r="C63" s="17" t="s">
        <v>18</v>
      </c>
      <c r="D63" s="16" t="s">
        <v>19</v>
      </c>
      <c r="E63" s="16" t="s">
        <v>8</v>
      </c>
      <c r="F63" s="18" t="s">
        <v>107</v>
      </c>
      <c r="G63" s="45"/>
      <c r="H63" s="12">
        <f>H64+H67</f>
        <v>2117400</v>
      </c>
      <c r="I63" s="12">
        <f t="shared" ref="I63:M63" si="31">I64+I67</f>
        <v>0</v>
      </c>
      <c r="J63" s="12">
        <f t="shared" si="31"/>
        <v>2382893.8499999996</v>
      </c>
      <c r="K63" s="12">
        <f t="shared" si="31"/>
        <v>0</v>
      </c>
      <c r="L63" s="12">
        <f t="shared" si="31"/>
        <v>2110502.63</v>
      </c>
      <c r="M63" s="14">
        <f t="shared" si="31"/>
        <v>0</v>
      </c>
    </row>
    <row r="64" spans="1:13" ht="93.75" customHeight="1">
      <c r="A64" s="10" t="s">
        <v>76</v>
      </c>
      <c r="B64" s="11" t="s">
        <v>47</v>
      </c>
      <c r="C64" s="17" t="s">
        <v>18</v>
      </c>
      <c r="D64" s="16" t="s">
        <v>19</v>
      </c>
      <c r="E64" s="16" t="s">
        <v>8</v>
      </c>
      <c r="F64" s="18" t="s">
        <v>110</v>
      </c>
      <c r="G64" s="45" t="s">
        <v>11</v>
      </c>
      <c r="H64" s="12">
        <f>H66</f>
        <v>948882.45</v>
      </c>
      <c r="I64" s="12">
        <f t="shared" ref="I64:M64" si="32">I66</f>
        <v>0</v>
      </c>
      <c r="J64" s="12">
        <f t="shared" si="32"/>
        <v>948882.45</v>
      </c>
      <c r="K64" s="12">
        <f t="shared" si="32"/>
        <v>0</v>
      </c>
      <c r="L64" s="12">
        <f t="shared" si="32"/>
        <v>948882.45</v>
      </c>
      <c r="M64" s="14">
        <f t="shared" si="32"/>
        <v>0</v>
      </c>
    </row>
    <row r="65" spans="1:13" ht="58.5" customHeight="1">
      <c r="A65" s="10"/>
      <c r="B65" s="31" t="s">
        <v>105</v>
      </c>
      <c r="C65" s="17" t="s">
        <v>18</v>
      </c>
      <c r="D65" s="16" t="s">
        <v>19</v>
      </c>
      <c r="E65" s="16" t="s">
        <v>8</v>
      </c>
      <c r="F65" s="18" t="s">
        <v>110</v>
      </c>
      <c r="G65" s="45">
        <v>200</v>
      </c>
      <c r="H65" s="12">
        <f>H66</f>
        <v>948882.45</v>
      </c>
      <c r="I65" s="12">
        <f t="shared" ref="I65:M65" si="33">I66</f>
        <v>0</v>
      </c>
      <c r="J65" s="12">
        <f t="shared" si="33"/>
        <v>948882.45</v>
      </c>
      <c r="K65" s="12">
        <f t="shared" si="33"/>
        <v>0</v>
      </c>
      <c r="L65" s="12">
        <f t="shared" si="33"/>
        <v>948882.45</v>
      </c>
      <c r="M65" s="14">
        <f t="shared" si="33"/>
        <v>0</v>
      </c>
    </row>
    <row r="66" spans="1:13" ht="65.25" customHeight="1">
      <c r="A66" s="10" t="s">
        <v>11</v>
      </c>
      <c r="B66" s="31" t="s">
        <v>106</v>
      </c>
      <c r="C66" s="17" t="s">
        <v>18</v>
      </c>
      <c r="D66" s="16" t="s">
        <v>19</v>
      </c>
      <c r="E66" s="16" t="s">
        <v>8</v>
      </c>
      <c r="F66" s="18" t="s">
        <v>110</v>
      </c>
      <c r="G66" s="45">
        <v>240</v>
      </c>
      <c r="H66" s="12">
        <v>948882.45</v>
      </c>
      <c r="I66" s="13">
        <v>0</v>
      </c>
      <c r="J66" s="53">
        <v>948882.45</v>
      </c>
      <c r="K66" s="53">
        <v>0</v>
      </c>
      <c r="L66" s="53">
        <v>948882.45</v>
      </c>
      <c r="M66" s="53">
        <v>0</v>
      </c>
    </row>
    <row r="67" spans="1:13" ht="100.5" customHeight="1">
      <c r="A67" s="10"/>
      <c r="B67" s="11" t="s">
        <v>47</v>
      </c>
      <c r="C67" s="17" t="s">
        <v>18</v>
      </c>
      <c r="D67" s="16" t="s">
        <v>19</v>
      </c>
      <c r="E67" s="16" t="s">
        <v>8</v>
      </c>
      <c r="F67" s="18" t="s">
        <v>108</v>
      </c>
      <c r="G67" s="45"/>
      <c r="H67" s="12">
        <f>H68</f>
        <v>1168517.55</v>
      </c>
      <c r="I67" s="12">
        <f t="shared" ref="I67:M67" si="34">I68</f>
        <v>0</v>
      </c>
      <c r="J67" s="12">
        <f t="shared" si="34"/>
        <v>1434011.4</v>
      </c>
      <c r="K67" s="12">
        <f t="shared" si="34"/>
        <v>0</v>
      </c>
      <c r="L67" s="12">
        <f t="shared" si="34"/>
        <v>1161620.18</v>
      </c>
      <c r="M67" s="14">
        <f t="shared" si="34"/>
        <v>0</v>
      </c>
    </row>
    <row r="68" spans="1:13" ht="65.25" customHeight="1">
      <c r="A68" s="10"/>
      <c r="B68" s="31" t="s">
        <v>105</v>
      </c>
      <c r="C68" s="17" t="s">
        <v>18</v>
      </c>
      <c r="D68" s="16" t="s">
        <v>19</v>
      </c>
      <c r="E68" s="16" t="s">
        <v>8</v>
      </c>
      <c r="F68" s="18" t="s">
        <v>108</v>
      </c>
      <c r="G68" s="45">
        <v>200</v>
      </c>
      <c r="H68" s="12">
        <f>H69</f>
        <v>1168517.55</v>
      </c>
      <c r="I68" s="12">
        <f t="shared" ref="I68" si="35">I69</f>
        <v>0</v>
      </c>
      <c r="J68" s="12">
        <f t="shared" ref="J68" si="36">J69</f>
        <v>1434011.4</v>
      </c>
      <c r="K68" s="12">
        <f t="shared" ref="K68" si="37">K69</f>
        <v>0</v>
      </c>
      <c r="L68" s="12">
        <f t="shared" ref="L68" si="38">L69</f>
        <v>1161620.18</v>
      </c>
      <c r="M68" s="14">
        <f t="shared" ref="M68" si="39">M69</f>
        <v>0</v>
      </c>
    </row>
    <row r="69" spans="1:13" ht="65.25" customHeight="1">
      <c r="A69" s="10"/>
      <c r="B69" s="31" t="s">
        <v>106</v>
      </c>
      <c r="C69" s="17" t="s">
        <v>18</v>
      </c>
      <c r="D69" s="16" t="s">
        <v>19</v>
      </c>
      <c r="E69" s="16" t="s">
        <v>8</v>
      </c>
      <c r="F69" s="18" t="s">
        <v>108</v>
      </c>
      <c r="G69" s="45">
        <v>240</v>
      </c>
      <c r="H69" s="12">
        <v>1168517.55</v>
      </c>
      <c r="I69" s="13">
        <v>0</v>
      </c>
      <c r="J69" s="53">
        <f>1434011.41-0.01</f>
        <v>1434011.4</v>
      </c>
      <c r="K69" s="53">
        <v>0</v>
      </c>
      <c r="L69" s="53">
        <f>1161620.19-0.01</f>
        <v>1161620.18</v>
      </c>
      <c r="M69" s="53">
        <v>0</v>
      </c>
    </row>
    <row r="70" spans="1:13" ht="53.25" customHeight="1">
      <c r="A70" s="10" t="s">
        <v>77</v>
      </c>
      <c r="B70" s="11" t="s">
        <v>101</v>
      </c>
      <c r="C70" s="17" t="s">
        <v>18</v>
      </c>
      <c r="D70" s="16" t="s">
        <v>19</v>
      </c>
      <c r="E70" s="16" t="s">
        <v>12</v>
      </c>
      <c r="F70" s="18" t="s">
        <v>107</v>
      </c>
      <c r="G70" s="45"/>
      <c r="H70" s="12">
        <f>H71</f>
        <v>252000</v>
      </c>
      <c r="I70" s="12">
        <f t="shared" ref="I70:M71" si="40">I71</f>
        <v>0</v>
      </c>
      <c r="J70" s="14">
        <f t="shared" si="40"/>
        <v>252000</v>
      </c>
      <c r="K70" s="14">
        <f t="shared" si="40"/>
        <v>0</v>
      </c>
      <c r="L70" s="14">
        <f t="shared" si="40"/>
        <v>252000</v>
      </c>
      <c r="M70" s="14">
        <f t="shared" si="40"/>
        <v>0</v>
      </c>
    </row>
    <row r="71" spans="1:13" ht="78.75">
      <c r="A71" s="10" t="s">
        <v>78</v>
      </c>
      <c r="B71" s="11" t="s">
        <v>48</v>
      </c>
      <c r="C71" s="17" t="s">
        <v>18</v>
      </c>
      <c r="D71" s="16" t="s">
        <v>19</v>
      </c>
      <c r="E71" s="16" t="s">
        <v>12</v>
      </c>
      <c r="F71" s="18" t="s">
        <v>108</v>
      </c>
      <c r="G71" s="45" t="s">
        <v>11</v>
      </c>
      <c r="H71" s="12">
        <f t="shared" ref="H71:H72" si="41">H72</f>
        <v>252000</v>
      </c>
      <c r="I71" s="12">
        <f t="shared" ref="I71:I72" si="42">I72</f>
        <v>0</v>
      </c>
      <c r="J71" s="14">
        <f t="shared" si="40"/>
        <v>252000</v>
      </c>
      <c r="K71" s="14">
        <f t="shared" si="40"/>
        <v>0</v>
      </c>
      <c r="L71" s="14">
        <f t="shared" si="40"/>
        <v>252000</v>
      </c>
      <c r="M71" s="14">
        <f t="shared" si="40"/>
        <v>0</v>
      </c>
    </row>
    <row r="72" spans="1:13" ht="47.25">
      <c r="A72" s="10"/>
      <c r="B72" s="31" t="s">
        <v>105</v>
      </c>
      <c r="C72" s="17" t="s">
        <v>18</v>
      </c>
      <c r="D72" s="16" t="s">
        <v>19</v>
      </c>
      <c r="E72" s="16" t="s">
        <v>12</v>
      </c>
      <c r="F72" s="18" t="s">
        <v>108</v>
      </c>
      <c r="G72" s="45">
        <v>200</v>
      </c>
      <c r="H72" s="12">
        <f t="shared" si="41"/>
        <v>252000</v>
      </c>
      <c r="I72" s="12">
        <f t="shared" si="42"/>
        <v>0</v>
      </c>
      <c r="J72" s="14">
        <f t="shared" ref="J72:M72" si="43">J73</f>
        <v>252000</v>
      </c>
      <c r="K72" s="14">
        <f t="shared" si="43"/>
        <v>0</v>
      </c>
      <c r="L72" s="14">
        <f t="shared" si="43"/>
        <v>252000</v>
      </c>
      <c r="M72" s="14">
        <f t="shared" si="43"/>
        <v>0</v>
      </c>
    </row>
    <row r="73" spans="1:13" ht="63">
      <c r="A73" s="10" t="s">
        <v>11</v>
      </c>
      <c r="B73" s="31" t="s">
        <v>106</v>
      </c>
      <c r="C73" s="17" t="s">
        <v>18</v>
      </c>
      <c r="D73" s="16" t="s">
        <v>19</v>
      </c>
      <c r="E73" s="16" t="s">
        <v>12</v>
      </c>
      <c r="F73" s="18" t="s">
        <v>108</v>
      </c>
      <c r="G73" s="45">
        <v>240</v>
      </c>
      <c r="H73" s="12">
        <v>252000</v>
      </c>
      <c r="I73" s="13">
        <v>0</v>
      </c>
      <c r="J73" s="53">
        <v>252000</v>
      </c>
      <c r="K73" s="53">
        <v>0</v>
      </c>
      <c r="L73" s="53">
        <v>252000</v>
      </c>
      <c r="M73" s="53">
        <v>0</v>
      </c>
    </row>
    <row r="74" spans="1:13" ht="42.75" customHeight="1">
      <c r="A74" s="10" t="s">
        <v>80</v>
      </c>
      <c r="B74" s="11" t="s">
        <v>49</v>
      </c>
      <c r="C74" s="17" t="s">
        <v>18</v>
      </c>
      <c r="D74" s="16" t="s">
        <v>19</v>
      </c>
      <c r="E74" s="16" t="s">
        <v>13</v>
      </c>
      <c r="F74" s="18" t="s">
        <v>107</v>
      </c>
      <c r="G74" s="45"/>
      <c r="H74" s="12">
        <f>H75</f>
        <v>1440000</v>
      </c>
      <c r="I74" s="12">
        <f t="shared" ref="I74:M74" si="44">I75</f>
        <v>0</v>
      </c>
      <c r="J74" s="12">
        <f t="shared" si="44"/>
        <v>900000</v>
      </c>
      <c r="K74" s="12">
        <f t="shared" si="44"/>
        <v>0</v>
      </c>
      <c r="L74" s="12">
        <f t="shared" si="44"/>
        <v>850000</v>
      </c>
      <c r="M74" s="14">
        <f t="shared" si="44"/>
        <v>0</v>
      </c>
    </row>
    <row r="75" spans="1:13" ht="78.75">
      <c r="A75" s="10" t="s">
        <v>79</v>
      </c>
      <c r="B75" s="11" t="s">
        <v>50</v>
      </c>
      <c r="C75" s="17" t="s">
        <v>18</v>
      </c>
      <c r="D75" s="16" t="s">
        <v>19</v>
      </c>
      <c r="E75" s="16" t="s">
        <v>13</v>
      </c>
      <c r="F75" s="18" t="s">
        <v>108</v>
      </c>
      <c r="G75" s="45" t="s">
        <v>11</v>
      </c>
      <c r="H75" s="12">
        <f t="shared" ref="H75:H76" si="45">H76</f>
        <v>1440000</v>
      </c>
      <c r="I75" s="12">
        <f t="shared" ref="I75:I76" si="46">I76</f>
        <v>0</v>
      </c>
      <c r="J75" s="12">
        <f t="shared" ref="J75:J76" si="47">J76</f>
        <v>900000</v>
      </c>
      <c r="K75" s="12">
        <f t="shared" ref="K75:K76" si="48">K76</f>
        <v>0</v>
      </c>
      <c r="L75" s="12">
        <f t="shared" ref="L75:L76" si="49">L76</f>
        <v>850000</v>
      </c>
      <c r="M75" s="14">
        <f t="shared" ref="M75:M76" si="50">M76</f>
        <v>0</v>
      </c>
    </row>
    <row r="76" spans="1:13" ht="47.25">
      <c r="A76" s="10"/>
      <c r="B76" s="31" t="s">
        <v>105</v>
      </c>
      <c r="C76" s="17" t="s">
        <v>18</v>
      </c>
      <c r="D76" s="16" t="s">
        <v>19</v>
      </c>
      <c r="E76" s="16" t="s">
        <v>13</v>
      </c>
      <c r="F76" s="18" t="s">
        <v>108</v>
      </c>
      <c r="G76" s="45">
        <v>200</v>
      </c>
      <c r="H76" s="12">
        <f t="shared" si="45"/>
        <v>1440000</v>
      </c>
      <c r="I76" s="12">
        <f t="shared" si="46"/>
        <v>0</v>
      </c>
      <c r="J76" s="12">
        <f t="shared" si="47"/>
        <v>900000</v>
      </c>
      <c r="K76" s="12">
        <f t="shared" si="48"/>
        <v>0</v>
      </c>
      <c r="L76" s="12">
        <f t="shared" si="49"/>
        <v>850000</v>
      </c>
      <c r="M76" s="14">
        <f t="shared" si="50"/>
        <v>0</v>
      </c>
    </row>
    <row r="77" spans="1:13" ht="71.25" customHeight="1">
      <c r="A77" s="10" t="s">
        <v>11</v>
      </c>
      <c r="B77" s="31" t="s">
        <v>106</v>
      </c>
      <c r="C77" s="17" t="s">
        <v>18</v>
      </c>
      <c r="D77" s="16" t="s">
        <v>19</v>
      </c>
      <c r="E77" s="16" t="s">
        <v>13</v>
      </c>
      <c r="F77" s="18" t="s">
        <v>108</v>
      </c>
      <c r="G77" s="45">
        <v>240</v>
      </c>
      <c r="H77" s="12">
        <v>1440000</v>
      </c>
      <c r="I77" s="13">
        <v>0</v>
      </c>
      <c r="J77" s="53">
        <v>900000</v>
      </c>
      <c r="K77" s="50">
        <v>0</v>
      </c>
      <c r="L77" s="50">
        <v>850000</v>
      </c>
      <c r="M77" s="50">
        <v>0</v>
      </c>
    </row>
    <row r="78" spans="1:13" ht="0.75" hidden="1" customHeight="1">
      <c r="A78" s="10" t="s">
        <v>11</v>
      </c>
      <c r="B78" s="11" t="s">
        <v>29</v>
      </c>
      <c r="C78" s="17" t="s">
        <v>18</v>
      </c>
      <c r="D78" s="16" t="s">
        <v>19</v>
      </c>
      <c r="E78" s="16" t="s">
        <v>17</v>
      </c>
      <c r="F78" s="18" t="s">
        <v>10</v>
      </c>
      <c r="G78" s="45"/>
      <c r="H78" s="12">
        <f>H79</f>
        <v>0</v>
      </c>
      <c r="I78" s="12">
        <f t="shared" ref="I78:I79" si="51">I79</f>
        <v>0</v>
      </c>
      <c r="J78" s="50"/>
      <c r="K78" s="50"/>
      <c r="L78" s="50"/>
      <c r="M78" s="50"/>
    </row>
    <row r="79" spans="1:13" ht="47.25" hidden="1">
      <c r="A79" s="10" t="s">
        <v>11</v>
      </c>
      <c r="B79" s="11" t="s">
        <v>32</v>
      </c>
      <c r="C79" s="17" t="s">
        <v>18</v>
      </c>
      <c r="D79" s="16" t="s">
        <v>19</v>
      </c>
      <c r="E79" s="16" t="s">
        <v>17</v>
      </c>
      <c r="F79" s="18" t="s">
        <v>8</v>
      </c>
      <c r="G79" s="45" t="s">
        <v>11</v>
      </c>
      <c r="H79" s="12">
        <f>H80</f>
        <v>0</v>
      </c>
      <c r="I79" s="12">
        <f t="shared" si="51"/>
        <v>0</v>
      </c>
      <c r="J79" s="50"/>
      <c r="K79" s="50"/>
      <c r="L79" s="50"/>
      <c r="M79" s="50"/>
    </row>
    <row r="80" spans="1:13" ht="31.5" hidden="1">
      <c r="A80" s="10" t="s">
        <v>11</v>
      </c>
      <c r="B80" s="15" t="s">
        <v>30</v>
      </c>
      <c r="C80" s="17" t="s">
        <v>18</v>
      </c>
      <c r="D80" s="16" t="s">
        <v>19</v>
      </c>
      <c r="E80" s="16" t="s">
        <v>17</v>
      </c>
      <c r="F80" s="18" t="s">
        <v>8</v>
      </c>
      <c r="G80" s="45">
        <v>320</v>
      </c>
      <c r="H80" s="12">
        <v>0</v>
      </c>
      <c r="I80" s="13">
        <v>0</v>
      </c>
      <c r="J80" s="50"/>
      <c r="K80" s="50"/>
      <c r="L80" s="50"/>
      <c r="M80" s="50"/>
    </row>
    <row r="81" spans="1:15" ht="110.25">
      <c r="A81" s="23" t="s">
        <v>81</v>
      </c>
      <c r="B81" s="24" t="s">
        <v>131</v>
      </c>
      <c r="C81" s="25" t="s">
        <v>18</v>
      </c>
      <c r="D81" s="29" t="s">
        <v>20</v>
      </c>
      <c r="E81" s="29" t="s">
        <v>10</v>
      </c>
      <c r="F81" s="30" t="s">
        <v>107</v>
      </c>
      <c r="G81" s="26"/>
      <c r="H81" s="27">
        <f>H82</f>
        <v>320000</v>
      </c>
      <c r="I81" s="27">
        <f t="shared" ref="I81:M81" si="52">I82</f>
        <v>0</v>
      </c>
      <c r="J81" s="27">
        <f t="shared" si="52"/>
        <v>280000</v>
      </c>
      <c r="K81" s="27">
        <f t="shared" si="52"/>
        <v>0</v>
      </c>
      <c r="L81" s="27">
        <f t="shared" si="52"/>
        <v>150000</v>
      </c>
      <c r="M81" s="28">
        <f t="shared" si="52"/>
        <v>0</v>
      </c>
    </row>
    <row r="82" spans="1:15" ht="31.5">
      <c r="A82" s="10" t="s">
        <v>82</v>
      </c>
      <c r="B82" s="32" t="s">
        <v>51</v>
      </c>
      <c r="C82" s="17" t="s">
        <v>18</v>
      </c>
      <c r="D82" s="16" t="s">
        <v>20</v>
      </c>
      <c r="E82" s="16" t="s">
        <v>8</v>
      </c>
      <c r="F82" s="18" t="s">
        <v>107</v>
      </c>
      <c r="G82" s="45"/>
      <c r="H82" s="12">
        <f>H83+H86</f>
        <v>320000</v>
      </c>
      <c r="I82" s="12">
        <v>0</v>
      </c>
      <c r="J82" s="12">
        <f t="shared" ref="J82:M82" si="53">J83+J86</f>
        <v>280000</v>
      </c>
      <c r="K82" s="12">
        <f t="shared" si="53"/>
        <v>0</v>
      </c>
      <c r="L82" s="12">
        <f t="shared" si="53"/>
        <v>150000</v>
      </c>
      <c r="M82" s="14">
        <f t="shared" si="53"/>
        <v>0</v>
      </c>
    </row>
    <row r="83" spans="1:15" ht="63">
      <c r="A83" s="10" t="s">
        <v>83</v>
      </c>
      <c r="B83" s="32" t="s">
        <v>52</v>
      </c>
      <c r="C83" s="17" t="s">
        <v>18</v>
      </c>
      <c r="D83" s="16" t="s">
        <v>20</v>
      </c>
      <c r="E83" s="16" t="s">
        <v>8</v>
      </c>
      <c r="F83" s="18" t="s">
        <v>108</v>
      </c>
      <c r="G83" s="45"/>
      <c r="H83" s="12">
        <f>H84</f>
        <v>300000</v>
      </c>
      <c r="I83" s="12">
        <f t="shared" ref="I83:M84" si="54">I84</f>
        <v>0</v>
      </c>
      <c r="J83" s="12">
        <f t="shared" si="54"/>
        <v>250000</v>
      </c>
      <c r="K83" s="12">
        <f t="shared" si="54"/>
        <v>0</v>
      </c>
      <c r="L83" s="12">
        <f t="shared" si="54"/>
        <v>100000</v>
      </c>
      <c r="M83" s="14">
        <f t="shared" si="54"/>
        <v>0</v>
      </c>
    </row>
    <row r="84" spans="1:15" ht="47.25">
      <c r="A84" s="10"/>
      <c r="B84" s="31" t="s">
        <v>105</v>
      </c>
      <c r="C84" s="17" t="s">
        <v>18</v>
      </c>
      <c r="D84" s="16" t="s">
        <v>20</v>
      </c>
      <c r="E84" s="16" t="s">
        <v>8</v>
      </c>
      <c r="F84" s="18" t="s">
        <v>108</v>
      </c>
      <c r="G84" s="45">
        <v>200</v>
      </c>
      <c r="H84" s="12">
        <f>H85</f>
        <v>300000</v>
      </c>
      <c r="I84" s="12">
        <f t="shared" si="54"/>
        <v>0</v>
      </c>
      <c r="J84" s="12">
        <f t="shared" si="54"/>
        <v>250000</v>
      </c>
      <c r="K84" s="12">
        <f t="shared" si="54"/>
        <v>0</v>
      </c>
      <c r="L84" s="12">
        <f t="shared" si="54"/>
        <v>100000</v>
      </c>
      <c r="M84" s="14">
        <f t="shared" si="54"/>
        <v>0</v>
      </c>
    </row>
    <row r="85" spans="1:15" ht="72" customHeight="1">
      <c r="A85" s="10"/>
      <c r="B85" s="31" t="s">
        <v>106</v>
      </c>
      <c r="C85" s="17" t="s">
        <v>18</v>
      </c>
      <c r="D85" s="16" t="s">
        <v>20</v>
      </c>
      <c r="E85" s="16" t="s">
        <v>8</v>
      </c>
      <c r="F85" s="18" t="s">
        <v>108</v>
      </c>
      <c r="G85" s="45">
        <v>240</v>
      </c>
      <c r="H85" s="12">
        <v>300000</v>
      </c>
      <c r="I85" s="13">
        <v>0</v>
      </c>
      <c r="J85" s="53">
        <v>250000</v>
      </c>
      <c r="K85" s="50">
        <v>0</v>
      </c>
      <c r="L85" s="50">
        <v>100000</v>
      </c>
      <c r="M85" s="53">
        <v>0</v>
      </c>
    </row>
    <row r="86" spans="1:15" ht="47.25">
      <c r="A86" s="10" t="s">
        <v>84</v>
      </c>
      <c r="B86" s="32" t="s">
        <v>53</v>
      </c>
      <c r="C86" s="17" t="s">
        <v>18</v>
      </c>
      <c r="D86" s="16" t="s">
        <v>20</v>
      </c>
      <c r="E86" s="16" t="s">
        <v>8</v>
      </c>
      <c r="F86" s="18" t="s">
        <v>109</v>
      </c>
      <c r="G86" s="45"/>
      <c r="H86" s="12">
        <f>H87</f>
        <v>20000</v>
      </c>
      <c r="I86" s="12">
        <f t="shared" ref="I86:L86" si="55">I87</f>
        <v>0</v>
      </c>
      <c r="J86" s="12">
        <f t="shared" si="55"/>
        <v>30000</v>
      </c>
      <c r="K86" s="12">
        <f t="shared" si="55"/>
        <v>0</v>
      </c>
      <c r="L86" s="12">
        <f t="shared" si="55"/>
        <v>50000</v>
      </c>
      <c r="M86" s="14">
        <f>M87</f>
        <v>0</v>
      </c>
    </row>
    <row r="87" spans="1:15" ht="47.25">
      <c r="A87" s="10"/>
      <c r="B87" s="31" t="s">
        <v>105</v>
      </c>
      <c r="C87" s="17" t="s">
        <v>18</v>
      </c>
      <c r="D87" s="16" t="s">
        <v>20</v>
      </c>
      <c r="E87" s="16" t="s">
        <v>8</v>
      </c>
      <c r="F87" s="18" t="s">
        <v>109</v>
      </c>
      <c r="G87" s="45">
        <v>200</v>
      </c>
      <c r="H87" s="12">
        <f>H88</f>
        <v>20000</v>
      </c>
      <c r="I87" s="12">
        <f t="shared" ref="I87" si="56">I88</f>
        <v>0</v>
      </c>
      <c r="J87" s="12">
        <f t="shared" ref="J87" si="57">J88</f>
        <v>30000</v>
      </c>
      <c r="K87" s="12">
        <f t="shared" ref="K87" si="58">K88</f>
        <v>0</v>
      </c>
      <c r="L87" s="12">
        <f t="shared" ref="L87" si="59">L88</f>
        <v>50000</v>
      </c>
      <c r="M87" s="14">
        <f>M88</f>
        <v>0</v>
      </c>
    </row>
    <row r="88" spans="1:15" ht="70.5" customHeight="1">
      <c r="A88" s="10"/>
      <c r="B88" s="31" t="s">
        <v>106</v>
      </c>
      <c r="C88" s="17" t="s">
        <v>18</v>
      </c>
      <c r="D88" s="16" t="s">
        <v>20</v>
      </c>
      <c r="E88" s="16" t="s">
        <v>8</v>
      </c>
      <c r="F88" s="18" t="s">
        <v>109</v>
      </c>
      <c r="G88" s="45">
        <v>240</v>
      </c>
      <c r="H88" s="12">
        <v>20000</v>
      </c>
      <c r="I88" s="12">
        <v>0</v>
      </c>
      <c r="J88" s="14">
        <v>30000</v>
      </c>
      <c r="K88" s="50">
        <v>0</v>
      </c>
      <c r="L88" s="50">
        <v>50000</v>
      </c>
      <c r="M88" s="53">
        <v>0</v>
      </c>
    </row>
    <row r="89" spans="1:15" ht="110.25">
      <c r="A89" s="23" t="s">
        <v>85</v>
      </c>
      <c r="B89" s="24" t="s">
        <v>132</v>
      </c>
      <c r="C89" s="25" t="s">
        <v>18</v>
      </c>
      <c r="D89" s="29" t="s">
        <v>98</v>
      </c>
      <c r="E89" s="29" t="s">
        <v>10</v>
      </c>
      <c r="F89" s="30" t="s">
        <v>107</v>
      </c>
      <c r="G89" s="26"/>
      <c r="H89" s="27">
        <f>H90</f>
        <v>8605759.5299999993</v>
      </c>
      <c r="I89" s="27">
        <f t="shared" ref="I89:M89" si="60">I90</f>
        <v>0</v>
      </c>
      <c r="J89" s="27">
        <f t="shared" si="60"/>
        <v>8686215.2599999998</v>
      </c>
      <c r="K89" s="27">
        <f t="shared" si="60"/>
        <v>0</v>
      </c>
      <c r="L89" s="27">
        <f t="shared" si="60"/>
        <v>8586215.2599999998</v>
      </c>
      <c r="M89" s="28">
        <f t="shared" si="60"/>
        <v>0</v>
      </c>
      <c r="N89" s="67"/>
    </row>
    <row r="90" spans="1:15" ht="51" customHeight="1">
      <c r="A90" s="10" t="s">
        <v>86</v>
      </c>
      <c r="B90" s="11" t="s">
        <v>54</v>
      </c>
      <c r="C90" s="17" t="s">
        <v>18</v>
      </c>
      <c r="D90" s="16" t="s">
        <v>98</v>
      </c>
      <c r="E90" s="16" t="s">
        <v>8</v>
      </c>
      <c r="F90" s="18" t="s">
        <v>107</v>
      </c>
      <c r="G90" s="45" t="s">
        <v>11</v>
      </c>
      <c r="H90" s="57">
        <f>H91+H96+H99+H105+H108+H120+H123</f>
        <v>8605759.5299999993</v>
      </c>
      <c r="I90" s="57">
        <v>0</v>
      </c>
      <c r="J90" s="57">
        <f t="shared" ref="J90:M90" si="61">J91+J97+J99+J105+J108+J115+J120+J123</f>
        <v>8686215.2599999998</v>
      </c>
      <c r="K90" s="57">
        <f t="shared" si="61"/>
        <v>0</v>
      </c>
      <c r="L90" s="57">
        <f t="shared" si="61"/>
        <v>8586215.2599999998</v>
      </c>
      <c r="M90" s="51">
        <f t="shared" si="61"/>
        <v>0</v>
      </c>
    </row>
    <row r="91" spans="1:15" ht="63">
      <c r="A91" s="10" t="s">
        <v>87</v>
      </c>
      <c r="B91" s="11" t="s">
        <v>88</v>
      </c>
      <c r="C91" s="17" t="s">
        <v>18</v>
      </c>
      <c r="D91" s="16" t="s">
        <v>98</v>
      </c>
      <c r="E91" s="16" t="s">
        <v>8</v>
      </c>
      <c r="F91" s="18" t="s">
        <v>111</v>
      </c>
      <c r="G91" s="45" t="s">
        <v>11</v>
      </c>
      <c r="H91" s="57">
        <f>H92+H94</f>
        <v>4183215.2600000002</v>
      </c>
      <c r="I91" s="57">
        <f t="shared" ref="I91:M91" si="62">I92+I94</f>
        <v>0</v>
      </c>
      <c r="J91" s="57">
        <f t="shared" si="62"/>
        <v>4183215.26</v>
      </c>
      <c r="K91" s="57">
        <f t="shared" si="62"/>
        <v>0</v>
      </c>
      <c r="L91" s="57">
        <f t="shared" si="62"/>
        <v>4183215.26</v>
      </c>
      <c r="M91" s="51">
        <f t="shared" si="62"/>
        <v>0</v>
      </c>
    </row>
    <row r="92" spans="1:15" ht="141.75">
      <c r="A92" s="10" t="s">
        <v>11</v>
      </c>
      <c r="B92" s="54" t="s">
        <v>112</v>
      </c>
      <c r="C92" s="17" t="s">
        <v>18</v>
      </c>
      <c r="D92" s="16" t="s">
        <v>98</v>
      </c>
      <c r="E92" s="16" t="s">
        <v>8</v>
      </c>
      <c r="F92" s="18" t="s">
        <v>111</v>
      </c>
      <c r="G92" s="45">
        <v>100</v>
      </c>
      <c r="H92" s="57">
        <f>H93</f>
        <v>3883215.2600000002</v>
      </c>
      <c r="I92" s="57">
        <f t="shared" ref="I92:M92" si="63">I93</f>
        <v>0</v>
      </c>
      <c r="J92" s="57">
        <f t="shared" si="63"/>
        <v>3883215.26</v>
      </c>
      <c r="K92" s="57">
        <f t="shared" si="63"/>
        <v>0</v>
      </c>
      <c r="L92" s="57">
        <f t="shared" si="63"/>
        <v>3883215.26</v>
      </c>
      <c r="M92" s="51">
        <f t="shared" si="63"/>
        <v>0</v>
      </c>
      <c r="O92" s="67"/>
    </row>
    <row r="93" spans="1:15" ht="38.25">
      <c r="A93" s="10"/>
      <c r="B93" s="55" t="s">
        <v>90</v>
      </c>
      <c r="C93" s="17" t="s">
        <v>18</v>
      </c>
      <c r="D93" s="16" t="s">
        <v>98</v>
      </c>
      <c r="E93" s="16" t="s">
        <v>8</v>
      </c>
      <c r="F93" s="18" t="s">
        <v>111</v>
      </c>
      <c r="G93" s="45">
        <v>120</v>
      </c>
      <c r="H93" s="57">
        <f>1096023.6+2787191.66</f>
        <v>3883215.2600000002</v>
      </c>
      <c r="I93" s="58">
        <v>0</v>
      </c>
      <c r="J93" s="52">
        <v>3883215.26</v>
      </c>
      <c r="K93" s="52">
        <v>0</v>
      </c>
      <c r="L93" s="52">
        <v>3883215.26</v>
      </c>
      <c r="M93" s="52">
        <v>0</v>
      </c>
      <c r="O93" s="67"/>
    </row>
    <row r="94" spans="1:15" ht="47.25">
      <c r="A94" s="10"/>
      <c r="B94" s="31" t="s">
        <v>105</v>
      </c>
      <c r="C94" s="17" t="s">
        <v>18</v>
      </c>
      <c r="D94" s="16" t="s">
        <v>98</v>
      </c>
      <c r="E94" s="16" t="s">
        <v>8</v>
      </c>
      <c r="F94" s="18" t="s">
        <v>111</v>
      </c>
      <c r="G94" s="45">
        <v>200</v>
      </c>
      <c r="H94" s="57">
        <f>H95</f>
        <v>300000</v>
      </c>
      <c r="I94" s="57">
        <f t="shared" ref="I94:M94" si="64">I95</f>
        <v>0</v>
      </c>
      <c r="J94" s="57">
        <f t="shared" si="64"/>
        <v>300000</v>
      </c>
      <c r="K94" s="57">
        <f t="shared" si="64"/>
        <v>0</v>
      </c>
      <c r="L94" s="57">
        <f t="shared" si="64"/>
        <v>300000</v>
      </c>
      <c r="M94" s="51">
        <f t="shared" si="64"/>
        <v>0</v>
      </c>
    </row>
    <row r="95" spans="1:15" ht="63">
      <c r="A95" s="10" t="s">
        <v>11</v>
      </c>
      <c r="B95" s="31" t="s">
        <v>106</v>
      </c>
      <c r="C95" s="17" t="s">
        <v>18</v>
      </c>
      <c r="D95" s="16" t="s">
        <v>98</v>
      </c>
      <c r="E95" s="16" t="s">
        <v>8</v>
      </c>
      <c r="F95" s="18" t="s">
        <v>111</v>
      </c>
      <c r="G95" s="45">
        <v>240</v>
      </c>
      <c r="H95" s="57">
        <v>300000</v>
      </c>
      <c r="I95" s="58">
        <v>0</v>
      </c>
      <c r="J95" s="52">
        <v>300000</v>
      </c>
      <c r="K95" s="52">
        <v>0</v>
      </c>
      <c r="L95" s="52">
        <v>300000</v>
      </c>
      <c r="M95" s="52">
        <v>0</v>
      </c>
    </row>
    <row r="96" spans="1:15" ht="63">
      <c r="A96" s="10"/>
      <c r="B96" s="11" t="s">
        <v>88</v>
      </c>
      <c r="C96" s="17" t="s">
        <v>18</v>
      </c>
      <c r="D96" s="16" t="s">
        <v>98</v>
      </c>
      <c r="E96" s="16" t="s">
        <v>8</v>
      </c>
      <c r="F96" s="18" t="s">
        <v>113</v>
      </c>
      <c r="G96" s="45"/>
      <c r="H96" s="57">
        <f>H97</f>
        <v>363000</v>
      </c>
      <c r="I96" s="57">
        <f t="shared" ref="I96:M96" si="65">I97</f>
        <v>0</v>
      </c>
      <c r="J96" s="57">
        <f t="shared" si="65"/>
        <v>363000</v>
      </c>
      <c r="K96" s="57">
        <f t="shared" si="65"/>
        <v>0</v>
      </c>
      <c r="L96" s="57">
        <f t="shared" si="65"/>
        <v>363000</v>
      </c>
      <c r="M96" s="51">
        <f t="shared" si="65"/>
        <v>0</v>
      </c>
    </row>
    <row r="97" spans="1:13" ht="47.25">
      <c r="A97" s="10"/>
      <c r="B97" s="31" t="s">
        <v>105</v>
      </c>
      <c r="C97" s="17" t="s">
        <v>18</v>
      </c>
      <c r="D97" s="16" t="s">
        <v>98</v>
      </c>
      <c r="E97" s="16" t="s">
        <v>8</v>
      </c>
      <c r="F97" s="18" t="s">
        <v>113</v>
      </c>
      <c r="G97" s="45">
        <v>200</v>
      </c>
      <c r="H97" s="57">
        <f>H98</f>
        <v>363000</v>
      </c>
      <c r="I97" s="57">
        <f t="shared" ref="I97" si="66">I98</f>
        <v>0</v>
      </c>
      <c r="J97" s="57">
        <f t="shared" ref="J97" si="67">J98</f>
        <v>363000</v>
      </c>
      <c r="K97" s="57">
        <f t="shared" ref="K97" si="68">K98</f>
        <v>0</v>
      </c>
      <c r="L97" s="57">
        <f t="shared" ref="L97" si="69">L98</f>
        <v>363000</v>
      </c>
      <c r="M97" s="51">
        <f t="shared" ref="M97" si="70">M98</f>
        <v>0</v>
      </c>
    </row>
    <row r="98" spans="1:13" ht="63">
      <c r="A98" s="10"/>
      <c r="B98" s="31" t="s">
        <v>106</v>
      </c>
      <c r="C98" s="17" t="s">
        <v>18</v>
      </c>
      <c r="D98" s="16" t="s">
        <v>98</v>
      </c>
      <c r="E98" s="16" t="s">
        <v>8</v>
      </c>
      <c r="F98" s="18" t="s">
        <v>113</v>
      </c>
      <c r="G98" s="45">
        <v>240</v>
      </c>
      <c r="H98" s="57">
        <v>363000</v>
      </c>
      <c r="I98" s="58">
        <v>0</v>
      </c>
      <c r="J98" s="52">
        <v>363000</v>
      </c>
      <c r="K98" s="52">
        <v>0</v>
      </c>
      <c r="L98" s="52">
        <v>363000</v>
      </c>
      <c r="M98" s="52">
        <v>0</v>
      </c>
    </row>
    <row r="99" spans="1:13" ht="63">
      <c r="A99" s="10" t="s">
        <v>91</v>
      </c>
      <c r="B99" s="31" t="s">
        <v>92</v>
      </c>
      <c r="C99" s="17" t="s">
        <v>18</v>
      </c>
      <c r="D99" s="16" t="s">
        <v>98</v>
      </c>
      <c r="E99" s="16" t="s">
        <v>8</v>
      </c>
      <c r="F99" s="18" t="s">
        <v>109</v>
      </c>
      <c r="G99" s="45"/>
      <c r="H99" s="57">
        <f>H100+H102</f>
        <v>70000</v>
      </c>
      <c r="I99" s="57">
        <f t="shared" ref="I99:M99" si="71">I100+I102</f>
        <v>0</v>
      </c>
      <c r="J99" s="57">
        <f t="shared" si="71"/>
        <v>70000</v>
      </c>
      <c r="K99" s="57">
        <f t="shared" si="71"/>
        <v>0</v>
      </c>
      <c r="L99" s="57">
        <f t="shared" si="71"/>
        <v>70000</v>
      </c>
      <c r="M99" s="51">
        <f t="shared" si="71"/>
        <v>0</v>
      </c>
    </row>
    <row r="100" spans="1:13" ht="47.25">
      <c r="A100" s="10"/>
      <c r="B100" s="31" t="s">
        <v>105</v>
      </c>
      <c r="C100" s="17" t="s">
        <v>18</v>
      </c>
      <c r="D100" s="16" t="s">
        <v>98</v>
      </c>
      <c r="E100" s="16" t="s">
        <v>8</v>
      </c>
      <c r="F100" s="18" t="s">
        <v>109</v>
      </c>
      <c r="G100" s="45">
        <v>200</v>
      </c>
      <c r="H100" s="57">
        <f>H101</f>
        <v>58000</v>
      </c>
      <c r="I100" s="57">
        <f t="shared" ref="I100:M100" si="72">I101</f>
        <v>0</v>
      </c>
      <c r="J100" s="57">
        <f t="shared" si="72"/>
        <v>58000</v>
      </c>
      <c r="K100" s="57">
        <f t="shared" si="72"/>
        <v>0</v>
      </c>
      <c r="L100" s="57">
        <f t="shared" si="72"/>
        <v>58000</v>
      </c>
      <c r="M100" s="51">
        <f t="shared" si="72"/>
        <v>0</v>
      </c>
    </row>
    <row r="101" spans="1:13" ht="63">
      <c r="A101" s="10"/>
      <c r="B101" s="31" t="s">
        <v>106</v>
      </c>
      <c r="C101" s="17" t="s">
        <v>18</v>
      </c>
      <c r="D101" s="16" t="s">
        <v>98</v>
      </c>
      <c r="E101" s="16" t="s">
        <v>8</v>
      </c>
      <c r="F101" s="18" t="s">
        <v>109</v>
      </c>
      <c r="G101" s="45">
        <v>240</v>
      </c>
      <c r="H101" s="57">
        <v>58000</v>
      </c>
      <c r="I101" s="57">
        <v>0</v>
      </c>
      <c r="J101" s="52">
        <v>58000</v>
      </c>
      <c r="K101" s="52">
        <v>0</v>
      </c>
      <c r="L101" s="52">
        <v>58000</v>
      </c>
      <c r="M101" s="52">
        <v>0</v>
      </c>
    </row>
    <row r="102" spans="1:13" ht="63">
      <c r="A102" s="10"/>
      <c r="B102" s="31" t="s">
        <v>92</v>
      </c>
      <c r="C102" s="17" t="s">
        <v>18</v>
      </c>
      <c r="D102" s="16" t="s">
        <v>98</v>
      </c>
      <c r="E102" s="16" t="s">
        <v>8</v>
      </c>
      <c r="F102" s="18" t="s">
        <v>109</v>
      </c>
      <c r="G102" s="45"/>
      <c r="H102" s="57">
        <f>H103</f>
        <v>12000</v>
      </c>
      <c r="I102" s="57">
        <f t="shared" ref="I102:M102" si="73">I103</f>
        <v>0</v>
      </c>
      <c r="J102" s="57">
        <f t="shared" si="73"/>
        <v>12000</v>
      </c>
      <c r="K102" s="57">
        <f t="shared" si="73"/>
        <v>0</v>
      </c>
      <c r="L102" s="57">
        <f t="shared" si="73"/>
        <v>12000</v>
      </c>
      <c r="M102" s="51">
        <f t="shared" si="73"/>
        <v>0</v>
      </c>
    </row>
    <row r="103" spans="1:13" ht="34.5" customHeight="1">
      <c r="A103" s="10"/>
      <c r="B103" s="31" t="s">
        <v>114</v>
      </c>
      <c r="C103" s="17" t="s">
        <v>18</v>
      </c>
      <c r="D103" s="16" t="s">
        <v>98</v>
      </c>
      <c r="E103" s="16" t="s">
        <v>8</v>
      </c>
      <c r="F103" s="18" t="s">
        <v>109</v>
      </c>
      <c r="G103" s="45">
        <v>800</v>
      </c>
      <c r="H103" s="57">
        <f>H104</f>
        <v>12000</v>
      </c>
      <c r="I103" s="57">
        <f t="shared" ref="I103" si="74">I104</f>
        <v>0</v>
      </c>
      <c r="J103" s="57">
        <f t="shared" ref="J103" si="75">J104</f>
        <v>12000</v>
      </c>
      <c r="K103" s="57">
        <f t="shared" ref="K103" si="76">K104</f>
        <v>0</v>
      </c>
      <c r="L103" s="57">
        <f t="shared" ref="L103" si="77">L104</f>
        <v>12000</v>
      </c>
      <c r="M103" s="51">
        <f t="shared" ref="M103" si="78">M104</f>
        <v>0</v>
      </c>
    </row>
    <row r="104" spans="1:13" ht="47.25">
      <c r="A104" s="10" t="s">
        <v>11</v>
      </c>
      <c r="B104" s="31" t="s">
        <v>115</v>
      </c>
      <c r="C104" s="17" t="s">
        <v>18</v>
      </c>
      <c r="D104" s="16" t="s">
        <v>98</v>
      </c>
      <c r="E104" s="16" t="s">
        <v>8</v>
      </c>
      <c r="F104" s="18" t="s">
        <v>109</v>
      </c>
      <c r="G104" s="45">
        <v>850</v>
      </c>
      <c r="H104" s="57">
        <v>12000</v>
      </c>
      <c r="I104" s="58">
        <v>0</v>
      </c>
      <c r="J104" s="52">
        <v>12000</v>
      </c>
      <c r="K104" s="52">
        <v>0</v>
      </c>
      <c r="L104" s="52">
        <v>12000</v>
      </c>
      <c r="M104" s="52">
        <v>0</v>
      </c>
    </row>
    <row r="105" spans="1:13" ht="63">
      <c r="A105" s="10" t="s">
        <v>118</v>
      </c>
      <c r="B105" s="31" t="s">
        <v>102</v>
      </c>
      <c r="C105" s="17" t="s">
        <v>18</v>
      </c>
      <c r="D105" s="16" t="s">
        <v>98</v>
      </c>
      <c r="E105" s="16" t="s">
        <v>8</v>
      </c>
      <c r="F105" s="18" t="s">
        <v>116</v>
      </c>
      <c r="G105" s="45"/>
      <c r="H105" s="57">
        <f>H106</f>
        <v>756000</v>
      </c>
      <c r="I105" s="57">
        <f t="shared" ref="I105:M105" si="79">I106</f>
        <v>0</v>
      </c>
      <c r="J105" s="57">
        <f t="shared" si="79"/>
        <v>756000</v>
      </c>
      <c r="K105" s="57">
        <f t="shared" si="79"/>
        <v>0</v>
      </c>
      <c r="L105" s="57">
        <f t="shared" si="79"/>
        <v>756000</v>
      </c>
      <c r="M105" s="51">
        <f t="shared" si="79"/>
        <v>0</v>
      </c>
    </row>
    <row r="106" spans="1:13" ht="47.25">
      <c r="A106" s="10"/>
      <c r="B106" s="31" t="s">
        <v>105</v>
      </c>
      <c r="C106" s="17" t="s">
        <v>18</v>
      </c>
      <c r="D106" s="16" t="s">
        <v>98</v>
      </c>
      <c r="E106" s="16" t="s">
        <v>8</v>
      </c>
      <c r="F106" s="18" t="s">
        <v>116</v>
      </c>
      <c r="G106" s="45">
        <v>200</v>
      </c>
      <c r="H106" s="57">
        <f>H107</f>
        <v>756000</v>
      </c>
      <c r="I106" s="57">
        <f t="shared" ref="I106" si="80">I107</f>
        <v>0</v>
      </c>
      <c r="J106" s="57">
        <f t="shared" ref="J106" si="81">J107</f>
        <v>756000</v>
      </c>
      <c r="K106" s="57">
        <f t="shared" ref="K106" si="82">K107</f>
        <v>0</v>
      </c>
      <c r="L106" s="57">
        <f t="shared" ref="L106" si="83">L107</f>
        <v>756000</v>
      </c>
      <c r="M106" s="51">
        <f t="shared" ref="M106" si="84">M107</f>
        <v>0</v>
      </c>
    </row>
    <row r="107" spans="1:13" ht="63">
      <c r="A107" s="10"/>
      <c r="B107" s="31" t="s">
        <v>106</v>
      </c>
      <c r="C107" s="17" t="s">
        <v>18</v>
      </c>
      <c r="D107" s="16" t="s">
        <v>98</v>
      </c>
      <c r="E107" s="16" t="s">
        <v>8</v>
      </c>
      <c r="F107" s="18" t="s">
        <v>116</v>
      </c>
      <c r="G107" s="45">
        <v>240</v>
      </c>
      <c r="H107" s="57">
        <v>756000</v>
      </c>
      <c r="I107" s="58">
        <v>0</v>
      </c>
      <c r="J107" s="52">
        <v>756000</v>
      </c>
      <c r="K107" s="52">
        <v>0</v>
      </c>
      <c r="L107" s="52">
        <v>756000</v>
      </c>
      <c r="M107" s="52">
        <v>0</v>
      </c>
    </row>
    <row r="108" spans="1:13" ht="63">
      <c r="A108" s="10"/>
      <c r="B108" s="31" t="s">
        <v>102</v>
      </c>
      <c r="C108" s="17" t="s">
        <v>18</v>
      </c>
      <c r="D108" s="16" t="s">
        <v>98</v>
      </c>
      <c r="E108" s="16" t="s">
        <v>8</v>
      </c>
      <c r="F108" s="18" t="s">
        <v>117</v>
      </c>
      <c r="G108" s="45"/>
      <c r="H108" s="57">
        <f>H109+H111+H113</f>
        <v>3163544.27</v>
      </c>
      <c r="I108" s="57">
        <f t="shared" ref="I108:M108" si="85">I109+I111+I113</f>
        <v>0</v>
      </c>
      <c r="J108" s="57">
        <f t="shared" si="85"/>
        <v>3244000</v>
      </c>
      <c r="K108" s="57">
        <f t="shared" si="85"/>
        <v>0</v>
      </c>
      <c r="L108" s="57">
        <f t="shared" si="85"/>
        <v>3144000</v>
      </c>
      <c r="M108" s="51">
        <f t="shared" si="85"/>
        <v>0</v>
      </c>
    </row>
    <row r="109" spans="1:13" ht="141.75">
      <c r="A109" s="10"/>
      <c r="B109" s="54" t="s">
        <v>112</v>
      </c>
      <c r="C109" s="17" t="s">
        <v>18</v>
      </c>
      <c r="D109" s="16" t="s">
        <v>98</v>
      </c>
      <c r="E109" s="16" t="s">
        <v>8</v>
      </c>
      <c r="F109" s="18" t="s">
        <v>117</v>
      </c>
      <c r="G109" s="45">
        <v>100</v>
      </c>
      <c r="H109" s="57">
        <f>H110</f>
        <v>2732544.27</v>
      </c>
      <c r="I109" s="57">
        <f t="shared" ref="I109:M109" si="86">I110</f>
        <v>0</v>
      </c>
      <c r="J109" s="57">
        <f t="shared" si="86"/>
        <v>2732544.27</v>
      </c>
      <c r="K109" s="57">
        <f t="shared" si="86"/>
        <v>0</v>
      </c>
      <c r="L109" s="57">
        <f t="shared" si="86"/>
        <v>2732544.27</v>
      </c>
      <c r="M109" s="51">
        <f t="shared" si="86"/>
        <v>0</v>
      </c>
    </row>
    <row r="110" spans="1:13" ht="31.5">
      <c r="A110" s="10"/>
      <c r="B110" s="33" t="s">
        <v>16</v>
      </c>
      <c r="C110" s="17" t="s">
        <v>18</v>
      </c>
      <c r="D110" s="16" t="s">
        <v>98</v>
      </c>
      <c r="E110" s="16" t="s">
        <v>8</v>
      </c>
      <c r="F110" s="18" t="s">
        <v>117</v>
      </c>
      <c r="G110" s="45">
        <v>110</v>
      </c>
      <c r="H110" s="57">
        <v>2732544.27</v>
      </c>
      <c r="I110" s="58">
        <v>0</v>
      </c>
      <c r="J110" s="52">
        <v>2732544.27</v>
      </c>
      <c r="K110" s="52">
        <v>0</v>
      </c>
      <c r="L110" s="52">
        <v>2732544.27</v>
      </c>
      <c r="M110" s="52">
        <v>0</v>
      </c>
    </row>
    <row r="111" spans="1:13" ht="47.25">
      <c r="A111" s="10"/>
      <c r="B111" s="31" t="s">
        <v>105</v>
      </c>
      <c r="C111" s="17" t="s">
        <v>18</v>
      </c>
      <c r="D111" s="16" t="s">
        <v>98</v>
      </c>
      <c r="E111" s="16" t="s">
        <v>8</v>
      </c>
      <c r="F111" s="18" t="s">
        <v>117</v>
      </c>
      <c r="G111" s="45">
        <v>200</v>
      </c>
      <c r="H111" s="57">
        <f>H112</f>
        <v>416000</v>
      </c>
      <c r="I111" s="57">
        <f t="shared" ref="I111:M111" si="87">I112</f>
        <v>0</v>
      </c>
      <c r="J111" s="57">
        <f t="shared" si="87"/>
        <v>496455.73</v>
      </c>
      <c r="K111" s="57">
        <f t="shared" si="87"/>
        <v>0</v>
      </c>
      <c r="L111" s="57">
        <f t="shared" si="87"/>
        <v>396455.73</v>
      </c>
      <c r="M111" s="51">
        <f t="shared" si="87"/>
        <v>0</v>
      </c>
    </row>
    <row r="112" spans="1:13" ht="63">
      <c r="A112" s="10"/>
      <c r="B112" s="31" t="s">
        <v>106</v>
      </c>
      <c r="C112" s="17" t="s">
        <v>18</v>
      </c>
      <c r="D112" s="16" t="s">
        <v>98</v>
      </c>
      <c r="E112" s="16" t="s">
        <v>8</v>
      </c>
      <c r="F112" s="18" t="s">
        <v>117</v>
      </c>
      <c r="G112" s="45">
        <v>240</v>
      </c>
      <c r="H112" s="57">
        <v>416000</v>
      </c>
      <c r="I112" s="58">
        <v>0</v>
      </c>
      <c r="J112" s="52">
        <v>496455.73</v>
      </c>
      <c r="K112" s="52">
        <v>0</v>
      </c>
      <c r="L112" s="52">
        <v>396455.73</v>
      </c>
      <c r="M112" s="52">
        <v>0</v>
      </c>
    </row>
    <row r="113" spans="1:13" ht="24.75" customHeight="1">
      <c r="A113" s="10"/>
      <c r="B113" s="31" t="s">
        <v>114</v>
      </c>
      <c r="C113" s="17" t="s">
        <v>18</v>
      </c>
      <c r="D113" s="16" t="s">
        <v>98</v>
      </c>
      <c r="E113" s="16" t="s">
        <v>8</v>
      </c>
      <c r="F113" s="18" t="s">
        <v>117</v>
      </c>
      <c r="G113" s="45">
        <v>800</v>
      </c>
      <c r="H113" s="57">
        <f>H114</f>
        <v>15000</v>
      </c>
      <c r="I113" s="57">
        <f t="shared" ref="I113:M113" si="88">I114</f>
        <v>0</v>
      </c>
      <c r="J113" s="57">
        <f t="shared" si="88"/>
        <v>15000</v>
      </c>
      <c r="K113" s="57">
        <f t="shared" si="88"/>
        <v>0</v>
      </c>
      <c r="L113" s="57">
        <f t="shared" si="88"/>
        <v>15000</v>
      </c>
      <c r="M113" s="51">
        <f t="shared" si="88"/>
        <v>0</v>
      </c>
    </row>
    <row r="114" spans="1:13" ht="45.75" customHeight="1">
      <c r="A114" s="10"/>
      <c r="B114" s="31" t="s">
        <v>115</v>
      </c>
      <c r="C114" s="17" t="s">
        <v>18</v>
      </c>
      <c r="D114" s="16" t="s">
        <v>98</v>
      </c>
      <c r="E114" s="16" t="s">
        <v>8</v>
      </c>
      <c r="F114" s="18" t="s">
        <v>117</v>
      </c>
      <c r="G114" s="45">
        <v>850</v>
      </c>
      <c r="H114" s="57">
        <v>15000</v>
      </c>
      <c r="I114" s="58">
        <v>0</v>
      </c>
      <c r="J114" s="52">
        <v>15000</v>
      </c>
      <c r="K114" s="52">
        <v>0</v>
      </c>
      <c r="L114" s="52">
        <v>15000</v>
      </c>
      <c r="M114" s="52">
        <v>0</v>
      </c>
    </row>
    <row r="115" spans="1:13" ht="110.25" hidden="1">
      <c r="A115" s="10" t="s">
        <v>94</v>
      </c>
      <c r="B115" s="34" t="s">
        <v>93</v>
      </c>
      <c r="C115" s="17" t="s">
        <v>18</v>
      </c>
      <c r="D115" s="16" t="s">
        <v>98</v>
      </c>
      <c r="E115" s="16" t="s">
        <v>37</v>
      </c>
      <c r="F115" s="18" t="s">
        <v>119</v>
      </c>
      <c r="G115" s="45"/>
      <c r="H115" s="57">
        <f>H116+H118</f>
        <v>0</v>
      </c>
      <c r="I115" s="57">
        <f t="shared" ref="I115:M115" si="89">I116+I118</f>
        <v>0</v>
      </c>
      <c r="J115" s="57">
        <f t="shared" si="89"/>
        <v>0</v>
      </c>
      <c r="K115" s="57">
        <f t="shared" si="89"/>
        <v>0</v>
      </c>
      <c r="L115" s="57">
        <f t="shared" si="89"/>
        <v>0</v>
      </c>
      <c r="M115" s="51">
        <f t="shared" si="89"/>
        <v>0</v>
      </c>
    </row>
    <row r="116" spans="1:13" ht="141.75" hidden="1">
      <c r="A116" s="19"/>
      <c r="B116" s="54" t="s">
        <v>112</v>
      </c>
      <c r="C116" s="17" t="s">
        <v>18</v>
      </c>
      <c r="D116" s="16" t="s">
        <v>98</v>
      </c>
      <c r="E116" s="16" t="s">
        <v>37</v>
      </c>
      <c r="F116" s="18" t="s">
        <v>119</v>
      </c>
      <c r="G116" s="45">
        <v>100</v>
      </c>
      <c r="H116" s="57">
        <f>H117</f>
        <v>0</v>
      </c>
      <c r="I116" s="57">
        <f t="shared" ref="I116:M116" si="90">I117</f>
        <v>0</v>
      </c>
      <c r="J116" s="57">
        <f t="shared" si="90"/>
        <v>0</v>
      </c>
      <c r="K116" s="57">
        <f t="shared" si="90"/>
        <v>0</v>
      </c>
      <c r="L116" s="57">
        <f t="shared" si="90"/>
        <v>0</v>
      </c>
      <c r="M116" s="51">
        <f t="shared" si="90"/>
        <v>0</v>
      </c>
    </row>
    <row r="117" spans="1:13" ht="60" hidden="1" customHeight="1">
      <c r="A117" s="10"/>
      <c r="B117" s="15" t="s">
        <v>90</v>
      </c>
      <c r="C117" s="17" t="s">
        <v>18</v>
      </c>
      <c r="D117" s="16" t="s">
        <v>98</v>
      </c>
      <c r="E117" s="16" t="s">
        <v>37</v>
      </c>
      <c r="F117" s="18" t="s">
        <v>119</v>
      </c>
      <c r="G117" s="45">
        <v>120</v>
      </c>
      <c r="H117" s="57">
        <v>0</v>
      </c>
      <c r="I117" s="58">
        <v>0</v>
      </c>
      <c r="J117" s="52">
        <v>0</v>
      </c>
      <c r="K117" s="52">
        <v>0</v>
      </c>
      <c r="L117" s="52">
        <v>0</v>
      </c>
      <c r="M117" s="52">
        <v>0</v>
      </c>
    </row>
    <row r="118" spans="1:13" ht="60" hidden="1" customHeight="1">
      <c r="A118" s="10"/>
      <c r="B118" s="31" t="s">
        <v>105</v>
      </c>
      <c r="C118" s="17" t="s">
        <v>18</v>
      </c>
      <c r="D118" s="16" t="s">
        <v>98</v>
      </c>
      <c r="E118" s="16" t="s">
        <v>37</v>
      </c>
      <c r="F118" s="18" t="s">
        <v>119</v>
      </c>
      <c r="G118" s="45">
        <v>200</v>
      </c>
      <c r="H118" s="57">
        <f>H119</f>
        <v>0</v>
      </c>
      <c r="I118" s="57">
        <f t="shared" ref="I118:M118" si="91">I119</f>
        <v>0</v>
      </c>
      <c r="J118" s="57">
        <f t="shared" si="91"/>
        <v>0</v>
      </c>
      <c r="K118" s="57">
        <f t="shared" si="91"/>
        <v>0</v>
      </c>
      <c r="L118" s="57">
        <f t="shared" si="91"/>
        <v>0</v>
      </c>
      <c r="M118" s="51">
        <f t="shared" si="91"/>
        <v>0</v>
      </c>
    </row>
    <row r="119" spans="1:13" ht="72.75" hidden="1" customHeight="1">
      <c r="A119" s="10"/>
      <c r="B119" s="31" t="s">
        <v>106</v>
      </c>
      <c r="C119" s="17" t="s">
        <v>18</v>
      </c>
      <c r="D119" s="16" t="s">
        <v>98</v>
      </c>
      <c r="E119" s="16" t="s">
        <v>37</v>
      </c>
      <c r="F119" s="18" t="s">
        <v>119</v>
      </c>
      <c r="G119" s="45">
        <v>240</v>
      </c>
      <c r="H119" s="57">
        <v>0</v>
      </c>
      <c r="I119" s="58">
        <v>0</v>
      </c>
      <c r="J119" s="52">
        <v>0</v>
      </c>
      <c r="K119" s="52">
        <v>0</v>
      </c>
      <c r="L119" s="52">
        <v>0</v>
      </c>
      <c r="M119" s="52">
        <v>0</v>
      </c>
    </row>
    <row r="120" spans="1:13" ht="63">
      <c r="A120" s="10" t="s">
        <v>95</v>
      </c>
      <c r="B120" s="34" t="s">
        <v>96</v>
      </c>
      <c r="C120" s="17" t="s">
        <v>18</v>
      </c>
      <c r="D120" s="16" t="s">
        <v>98</v>
      </c>
      <c r="E120" s="16" t="s">
        <v>8</v>
      </c>
      <c r="F120" s="18" t="s">
        <v>120</v>
      </c>
      <c r="G120" s="45"/>
      <c r="H120" s="57">
        <f>H121</f>
        <v>20000</v>
      </c>
      <c r="I120" s="57">
        <f t="shared" ref="I120:M120" si="92">I121</f>
        <v>0</v>
      </c>
      <c r="J120" s="57">
        <f t="shared" si="92"/>
        <v>20000</v>
      </c>
      <c r="K120" s="57">
        <f t="shared" si="92"/>
        <v>0</v>
      </c>
      <c r="L120" s="57">
        <f t="shared" si="92"/>
        <v>20000</v>
      </c>
      <c r="M120" s="51">
        <f t="shared" si="92"/>
        <v>0</v>
      </c>
    </row>
    <row r="121" spans="1:13" ht="47.25">
      <c r="A121" s="10"/>
      <c r="B121" s="31" t="s">
        <v>105</v>
      </c>
      <c r="C121" s="17" t="s">
        <v>18</v>
      </c>
      <c r="D121" s="16" t="s">
        <v>98</v>
      </c>
      <c r="E121" s="16" t="s">
        <v>8</v>
      </c>
      <c r="F121" s="18" t="s">
        <v>120</v>
      </c>
      <c r="G121" s="45">
        <v>200</v>
      </c>
      <c r="H121" s="57">
        <f>H122</f>
        <v>20000</v>
      </c>
      <c r="I121" s="57">
        <f t="shared" ref="I121" si="93">I122</f>
        <v>0</v>
      </c>
      <c r="J121" s="57">
        <f t="shared" ref="J121" si="94">J122</f>
        <v>20000</v>
      </c>
      <c r="K121" s="57">
        <f t="shared" ref="K121" si="95">K122</f>
        <v>0</v>
      </c>
      <c r="L121" s="57">
        <f t="shared" ref="L121" si="96">L122</f>
        <v>20000</v>
      </c>
      <c r="M121" s="51">
        <f t="shared" ref="M121" si="97">M122</f>
        <v>0</v>
      </c>
    </row>
    <row r="122" spans="1:13" ht="63">
      <c r="A122" s="10"/>
      <c r="B122" s="31" t="s">
        <v>106</v>
      </c>
      <c r="C122" s="17" t="s">
        <v>18</v>
      </c>
      <c r="D122" s="16" t="s">
        <v>98</v>
      </c>
      <c r="E122" s="16" t="s">
        <v>8</v>
      </c>
      <c r="F122" s="18" t="s">
        <v>120</v>
      </c>
      <c r="G122" s="45">
        <v>240</v>
      </c>
      <c r="H122" s="57">
        <v>20000</v>
      </c>
      <c r="I122" s="58"/>
      <c r="J122" s="52">
        <v>20000</v>
      </c>
      <c r="K122" s="52">
        <v>0</v>
      </c>
      <c r="L122" s="52">
        <v>20000</v>
      </c>
      <c r="M122" s="52">
        <v>0</v>
      </c>
    </row>
    <row r="123" spans="1:13" ht="31.5">
      <c r="A123" s="10" t="s">
        <v>97</v>
      </c>
      <c r="B123" s="11" t="s">
        <v>33</v>
      </c>
      <c r="C123" s="17" t="s">
        <v>18</v>
      </c>
      <c r="D123" s="16" t="s">
        <v>98</v>
      </c>
      <c r="E123" s="16" t="s">
        <v>8</v>
      </c>
      <c r="F123" s="18" t="s">
        <v>134</v>
      </c>
      <c r="G123" s="45"/>
      <c r="H123" s="57">
        <f>H125</f>
        <v>50000</v>
      </c>
      <c r="I123" s="57">
        <f t="shared" ref="I123:M123" si="98">I125</f>
        <v>0</v>
      </c>
      <c r="J123" s="57">
        <f t="shared" si="98"/>
        <v>50000</v>
      </c>
      <c r="K123" s="57">
        <f t="shared" si="98"/>
        <v>0</v>
      </c>
      <c r="L123" s="57">
        <f t="shared" si="98"/>
        <v>50000</v>
      </c>
      <c r="M123" s="51">
        <f t="shared" si="98"/>
        <v>0</v>
      </c>
    </row>
    <row r="124" spans="1:13" ht="24" customHeight="1">
      <c r="A124" s="10"/>
      <c r="B124" s="11" t="s">
        <v>114</v>
      </c>
      <c r="C124" s="17" t="s">
        <v>18</v>
      </c>
      <c r="D124" s="16" t="s">
        <v>98</v>
      </c>
      <c r="E124" s="16" t="s">
        <v>8</v>
      </c>
      <c r="F124" s="18" t="s">
        <v>134</v>
      </c>
      <c r="G124" s="45">
        <v>800</v>
      </c>
      <c r="H124" s="57">
        <f>H125</f>
        <v>50000</v>
      </c>
      <c r="I124" s="57">
        <f t="shared" ref="I124:M124" si="99">I125</f>
        <v>0</v>
      </c>
      <c r="J124" s="57">
        <f t="shared" si="99"/>
        <v>50000</v>
      </c>
      <c r="K124" s="57">
        <f t="shared" si="99"/>
        <v>0</v>
      </c>
      <c r="L124" s="57">
        <f t="shared" si="99"/>
        <v>50000</v>
      </c>
      <c r="M124" s="51">
        <f t="shared" si="99"/>
        <v>0</v>
      </c>
    </row>
    <row r="125" spans="1:13" ht="29.25" customHeight="1">
      <c r="A125" s="10"/>
      <c r="B125" s="31" t="s">
        <v>34</v>
      </c>
      <c r="C125" s="17" t="s">
        <v>18</v>
      </c>
      <c r="D125" s="16" t="s">
        <v>98</v>
      </c>
      <c r="E125" s="16" t="s">
        <v>8</v>
      </c>
      <c r="F125" s="18" t="s">
        <v>134</v>
      </c>
      <c r="G125" s="45">
        <v>870</v>
      </c>
      <c r="H125" s="57">
        <v>50000</v>
      </c>
      <c r="I125" s="58">
        <v>0</v>
      </c>
      <c r="J125" s="52">
        <v>50000</v>
      </c>
      <c r="K125" s="52">
        <v>0</v>
      </c>
      <c r="L125" s="52">
        <v>50000</v>
      </c>
      <c r="M125" s="52">
        <v>0</v>
      </c>
    </row>
    <row r="126" spans="1:13" ht="30" customHeight="1">
      <c r="A126" s="38"/>
      <c r="B126" s="35" t="s">
        <v>35</v>
      </c>
      <c r="C126" s="69"/>
      <c r="D126" s="70"/>
      <c r="E126" s="70"/>
      <c r="F126" s="71"/>
      <c r="G126" s="36"/>
      <c r="H126" s="66">
        <f>H22</f>
        <v>19412484.129999999</v>
      </c>
      <c r="I126" s="66">
        <f t="shared" ref="I126:M126" si="100">I22</f>
        <v>0</v>
      </c>
      <c r="J126" s="66">
        <f t="shared" si="100"/>
        <v>19312683.66</v>
      </c>
      <c r="K126" s="66">
        <f t="shared" si="100"/>
        <v>0</v>
      </c>
      <c r="L126" s="66">
        <f t="shared" si="100"/>
        <v>19545771.490000002</v>
      </c>
      <c r="M126" s="66">
        <f t="shared" si="100"/>
        <v>0</v>
      </c>
    </row>
    <row r="132" spans="8:8">
      <c r="H132" s="67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126:F126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2016-12-19T03:30:31Z</cp:lastPrinted>
  <dcterms:created xsi:type="dcterms:W3CDTF">2012-11-05T08:57:06Z</dcterms:created>
  <dcterms:modified xsi:type="dcterms:W3CDTF">2016-12-19T07:40:21Z</dcterms:modified>
</cp:coreProperties>
</file>