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05" windowWidth="15480" windowHeight="91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5" i="1" l="1"/>
  <c r="I22" i="1"/>
  <c r="J22" i="1"/>
  <c r="K22" i="1"/>
  <c r="L22" i="1"/>
  <c r="M22" i="1"/>
  <c r="I147" i="1"/>
  <c r="J147" i="1"/>
  <c r="K147" i="1"/>
  <c r="L147" i="1"/>
  <c r="M147" i="1"/>
  <c r="H147" i="1"/>
  <c r="I148" i="1"/>
  <c r="J148" i="1"/>
  <c r="K148" i="1"/>
  <c r="L148" i="1"/>
  <c r="M148" i="1"/>
  <c r="H148" i="1"/>
  <c r="H150" i="1"/>
  <c r="H149" i="1" s="1"/>
  <c r="I150" i="1"/>
  <c r="J150" i="1"/>
  <c r="J149" i="1" s="1"/>
  <c r="K150" i="1"/>
  <c r="L150" i="1"/>
  <c r="L149" i="1" s="1"/>
  <c r="M150" i="1"/>
  <c r="I149" i="1"/>
  <c r="K149" i="1"/>
  <c r="M149" i="1"/>
  <c r="H153" i="1"/>
  <c r="H152" i="1" s="1"/>
  <c r="I153" i="1"/>
  <c r="J153" i="1"/>
  <c r="J152" i="1" s="1"/>
  <c r="K153" i="1"/>
  <c r="L153" i="1"/>
  <c r="L152" i="1" s="1"/>
  <c r="M153" i="1"/>
  <c r="I152" i="1"/>
  <c r="K152" i="1"/>
  <c r="M152" i="1"/>
  <c r="I45" i="1" l="1"/>
  <c r="J45" i="1"/>
  <c r="K45" i="1"/>
  <c r="L45" i="1"/>
  <c r="M45" i="1"/>
  <c r="I46" i="1"/>
  <c r="J46" i="1"/>
  <c r="K46" i="1"/>
  <c r="L46" i="1"/>
  <c r="M46" i="1"/>
  <c r="H46" i="1"/>
  <c r="H45" i="1" s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M43" i="1" l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4" i="1"/>
  <c r="H93" i="1" s="1"/>
  <c r="I94" i="1"/>
  <c r="J94" i="1"/>
  <c r="J93" i="1" s="1"/>
  <c r="K94" i="1"/>
  <c r="L94" i="1"/>
  <c r="L93" i="1" s="1"/>
  <c r="M94" i="1"/>
  <c r="I93" i="1"/>
  <c r="K93" i="1"/>
  <c r="M93" i="1"/>
  <c r="H98" i="1" l="1"/>
  <c r="L138" i="1" l="1"/>
  <c r="J138" i="1"/>
  <c r="H138" i="1"/>
  <c r="H100" i="1"/>
  <c r="I100" i="1"/>
  <c r="I99" i="1" s="1"/>
  <c r="J100" i="1"/>
  <c r="J99" i="1" s="1"/>
  <c r="K100" i="1"/>
  <c r="L100" i="1"/>
  <c r="L99" i="1" s="1"/>
  <c r="M100" i="1"/>
  <c r="M99" i="1" s="1"/>
  <c r="K99" i="1"/>
  <c r="J72" i="1"/>
  <c r="H72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H114" i="1" l="1"/>
  <c r="I121" i="1"/>
  <c r="J121" i="1"/>
  <c r="K121" i="1"/>
  <c r="L121" i="1"/>
  <c r="M121" i="1"/>
  <c r="H121" i="1"/>
  <c r="H120" i="1" s="1"/>
  <c r="H124" i="1"/>
  <c r="H123" i="1" s="1"/>
  <c r="I124" i="1"/>
  <c r="J124" i="1"/>
  <c r="J123" i="1" s="1"/>
  <c r="K124" i="1"/>
  <c r="L124" i="1"/>
  <c r="L123" i="1" s="1"/>
  <c r="M124" i="1"/>
  <c r="I123" i="1"/>
  <c r="K123" i="1"/>
  <c r="M123" i="1"/>
  <c r="H127" i="1"/>
  <c r="H126" i="1" s="1"/>
  <c r="I127" i="1"/>
  <c r="J127" i="1"/>
  <c r="J126" i="1" s="1"/>
  <c r="K127" i="1"/>
  <c r="L127" i="1"/>
  <c r="L126" i="1" s="1"/>
  <c r="M127" i="1"/>
  <c r="I126" i="1"/>
  <c r="K126" i="1"/>
  <c r="M126" i="1"/>
  <c r="I130" i="1"/>
  <c r="J130" i="1"/>
  <c r="K130" i="1"/>
  <c r="L130" i="1"/>
  <c r="M130" i="1"/>
  <c r="I132" i="1"/>
  <c r="J132" i="1"/>
  <c r="K132" i="1"/>
  <c r="L132" i="1"/>
  <c r="M132" i="1"/>
  <c r="H132" i="1"/>
  <c r="I134" i="1"/>
  <c r="J134" i="1"/>
  <c r="K134" i="1"/>
  <c r="L134" i="1"/>
  <c r="M134" i="1"/>
  <c r="H134" i="1"/>
  <c r="H142" i="1"/>
  <c r="H141" i="1" s="1"/>
  <c r="I142" i="1"/>
  <c r="I141" i="1" s="1"/>
  <c r="J142" i="1"/>
  <c r="J141" i="1" s="1"/>
  <c r="K142" i="1"/>
  <c r="K141" i="1" s="1"/>
  <c r="L142" i="1"/>
  <c r="L141" i="1" s="1"/>
  <c r="M142" i="1"/>
  <c r="M141" i="1" s="1"/>
  <c r="I145" i="1"/>
  <c r="J145" i="1"/>
  <c r="K145" i="1"/>
  <c r="L145" i="1"/>
  <c r="M145" i="1"/>
  <c r="H145" i="1"/>
  <c r="I144" i="1"/>
  <c r="J144" i="1"/>
  <c r="K144" i="1"/>
  <c r="L144" i="1"/>
  <c r="M144" i="1"/>
  <c r="H139" i="1"/>
  <c r="I139" i="1"/>
  <c r="J139" i="1"/>
  <c r="K139" i="1"/>
  <c r="L139" i="1"/>
  <c r="M139" i="1"/>
  <c r="I137" i="1"/>
  <c r="J137" i="1"/>
  <c r="K137" i="1"/>
  <c r="L137" i="1"/>
  <c r="M137" i="1"/>
  <c r="H137" i="1"/>
  <c r="I113" i="1"/>
  <c r="J113" i="1"/>
  <c r="K113" i="1"/>
  <c r="L113" i="1"/>
  <c r="M113" i="1"/>
  <c r="I115" i="1"/>
  <c r="J115" i="1"/>
  <c r="J112" i="1" s="1"/>
  <c r="K115" i="1"/>
  <c r="L115" i="1"/>
  <c r="L112" i="1" s="1"/>
  <c r="M115" i="1"/>
  <c r="H115" i="1"/>
  <c r="H118" i="1"/>
  <c r="H117" i="1" s="1"/>
  <c r="I118" i="1"/>
  <c r="I117" i="1" s="1"/>
  <c r="J118" i="1"/>
  <c r="J117" i="1" s="1"/>
  <c r="K118" i="1"/>
  <c r="L118" i="1"/>
  <c r="L117" i="1" s="1"/>
  <c r="M118" i="1"/>
  <c r="M117" i="1" s="1"/>
  <c r="K117" i="1"/>
  <c r="I105" i="1"/>
  <c r="J105" i="1"/>
  <c r="K105" i="1"/>
  <c r="L105" i="1"/>
  <c r="M105" i="1"/>
  <c r="H105" i="1"/>
  <c r="I104" i="1"/>
  <c r="J104" i="1"/>
  <c r="K104" i="1"/>
  <c r="L104" i="1"/>
  <c r="M104" i="1"/>
  <c r="H104" i="1"/>
  <c r="I102" i="1"/>
  <c r="H108" i="1"/>
  <c r="I108" i="1"/>
  <c r="J108" i="1"/>
  <c r="K108" i="1"/>
  <c r="L108" i="1"/>
  <c r="M108" i="1"/>
  <c r="M107" i="1" s="1"/>
  <c r="I107" i="1"/>
  <c r="J107" i="1"/>
  <c r="K107" i="1"/>
  <c r="L107" i="1"/>
  <c r="H107" i="1"/>
  <c r="L103" i="1"/>
  <c r="L102" i="1" s="1"/>
  <c r="H97" i="1"/>
  <c r="H96" i="1" s="1"/>
  <c r="I97" i="1"/>
  <c r="I96" i="1" s="1"/>
  <c r="I92" i="1" s="1"/>
  <c r="J97" i="1"/>
  <c r="J96" i="1" s="1"/>
  <c r="J92" i="1" s="1"/>
  <c r="K97" i="1"/>
  <c r="K96" i="1" s="1"/>
  <c r="K92" i="1" s="1"/>
  <c r="L97" i="1"/>
  <c r="L96" i="1" s="1"/>
  <c r="L92" i="1" s="1"/>
  <c r="M97" i="1"/>
  <c r="M96" i="1" s="1"/>
  <c r="M92" i="1" s="1"/>
  <c r="M129" i="1" l="1"/>
  <c r="K129" i="1"/>
  <c r="I129" i="1"/>
  <c r="M120" i="1"/>
  <c r="K120" i="1"/>
  <c r="I120" i="1"/>
  <c r="M112" i="1"/>
  <c r="K112" i="1"/>
  <c r="I112" i="1"/>
  <c r="L120" i="1"/>
  <c r="J120" i="1"/>
  <c r="L136" i="1"/>
  <c r="H136" i="1"/>
  <c r="L129" i="1"/>
  <c r="J129" i="1"/>
  <c r="J136" i="1"/>
  <c r="M136" i="1"/>
  <c r="M111" i="1" s="1"/>
  <c r="M110" i="1" s="1"/>
  <c r="K136" i="1"/>
  <c r="I136" i="1"/>
  <c r="I110" i="1" s="1"/>
  <c r="K111" i="1"/>
  <c r="K110" i="1" s="1"/>
  <c r="L111" i="1"/>
  <c r="L110" i="1" s="1"/>
  <c r="M103" i="1"/>
  <c r="M102" i="1" s="1"/>
  <c r="K103" i="1"/>
  <c r="K102" i="1" s="1"/>
  <c r="K90" i="1"/>
  <c r="L90" i="1"/>
  <c r="L89" i="1" s="1"/>
  <c r="L88" i="1" s="1"/>
  <c r="M90" i="1"/>
  <c r="M89" i="1" s="1"/>
  <c r="M88" i="1" s="1"/>
  <c r="K89" i="1"/>
  <c r="K88" i="1" s="1"/>
  <c r="I83" i="1"/>
  <c r="J83" i="1"/>
  <c r="K83" i="1"/>
  <c r="L83" i="1"/>
  <c r="M83" i="1"/>
  <c r="I82" i="1"/>
  <c r="J82" i="1"/>
  <c r="K82" i="1"/>
  <c r="L82" i="1"/>
  <c r="M82" i="1"/>
  <c r="H86" i="1"/>
  <c r="I86" i="1"/>
  <c r="I85" i="1" s="1"/>
  <c r="J86" i="1"/>
  <c r="J85" i="1" s="1"/>
  <c r="K86" i="1"/>
  <c r="L86" i="1"/>
  <c r="L85" i="1" s="1"/>
  <c r="L81" i="1" s="1"/>
  <c r="M86" i="1"/>
  <c r="M85" i="1" s="1"/>
  <c r="K85" i="1"/>
  <c r="I71" i="1"/>
  <c r="I70" i="1" s="1"/>
  <c r="J71" i="1"/>
  <c r="J70" i="1" s="1"/>
  <c r="K71" i="1"/>
  <c r="K70" i="1" s="1"/>
  <c r="K66" i="1" s="1"/>
  <c r="K56" i="1" s="1"/>
  <c r="L71" i="1"/>
  <c r="L70" i="1" s="1"/>
  <c r="M71" i="1"/>
  <c r="M70" i="1" s="1"/>
  <c r="M66" i="1" s="1"/>
  <c r="M56" i="1" s="1"/>
  <c r="I74" i="1"/>
  <c r="J74" i="1"/>
  <c r="K74" i="1"/>
  <c r="L74" i="1"/>
  <c r="M74" i="1"/>
  <c r="H74" i="1"/>
  <c r="I73" i="1"/>
  <c r="J73" i="1"/>
  <c r="K73" i="1"/>
  <c r="L73" i="1"/>
  <c r="M73" i="1"/>
  <c r="I25" i="1"/>
  <c r="J25" i="1"/>
  <c r="K25" i="1"/>
  <c r="L25" i="1"/>
  <c r="M25" i="1"/>
  <c r="I35" i="1"/>
  <c r="J35" i="1"/>
  <c r="K35" i="1"/>
  <c r="L35" i="1"/>
  <c r="M35" i="1"/>
  <c r="H35" i="1"/>
  <c r="H34" i="1" s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M24" i="1" l="1"/>
  <c r="L66" i="1"/>
  <c r="L56" i="1" s="1"/>
  <c r="M81" i="1"/>
  <c r="K81" i="1"/>
  <c r="I81" i="1"/>
  <c r="J81" i="1"/>
  <c r="J66" i="1"/>
  <c r="J56" i="1" s="1"/>
  <c r="L80" i="1"/>
  <c r="M80" i="1"/>
  <c r="K80" i="1"/>
  <c r="L24" i="1"/>
  <c r="M23" i="1"/>
  <c r="L23" i="1"/>
  <c r="K24" i="1"/>
  <c r="M155" i="1" l="1"/>
  <c r="L155" i="1"/>
  <c r="K23" i="1"/>
  <c r="K155" i="1" s="1"/>
  <c r="H130" i="1"/>
  <c r="H129" i="1" s="1"/>
  <c r="H113" i="1"/>
  <c r="H112" i="1" s="1"/>
  <c r="H90" i="1"/>
  <c r="H89" i="1" s="1"/>
  <c r="I90" i="1"/>
  <c r="I89" i="1" s="1"/>
  <c r="I88" i="1" s="1"/>
  <c r="I80" i="1" s="1"/>
  <c r="J90" i="1"/>
  <c r="H85" i="1"/>
  <c r="H83" i="1"/>
  <c r="H71" i="1"/>
  <c r="H70" i="1" s="1"/>
  <c r="H68" i="1"/>
  <c r="I26" i="1"/>
  <c r="J26" i="1"/>
  <c r="J89" i="1" l="1"/>
  <c r="J88" i="1" s="1"/>
  <c r="J80" i="1" s="1"/>
  <c r="J111" i="1"/>
  <c r="J103" i="1"/>
  <c r="J102" i="1" s="1"/>
  <c r="I67" i="1"/>
  <c r="I66" i="1" s="1"/>
  <c r="J110" i="1" l="1"/>
  <c r="J155" i="1" s="1"/>
  <c r="H67" i="1"/>
  <c r="H64" i="1" l="1"/>
  <c r="I57" i="1"/>
  <c r="I56" i="1" s="1"/>
  <c r="H57" i="1"/>
  <c r="I58" i="1"/>
  <c r="H103" i="1" l="1"/>
  <c r="H102" i="1" s="1"/>
  <c r="H144" i="1" l="1"/>
  <c r="H111" i="1" s="1"/>
  <c r="H110" i="1" s="1"/>
  <c r="H73" i="1"/>
  <c r="H66" i="1" s="1"/>
  <c r="I64" i="1"/>
  <c r="I62" i="1"/>
  <c r="H99" i="1"/>
  <c r="H92" i="1" s="1"/>
  <c r="H88" i="1"/>
  <c r="H82" i="1"/>
  <c r="H81" i="1" s="1"/>
  <c r="I78" i="1"/>
  <c r="I77" i="1" s="1"/>
  <c r="I76" i="1" s="1"/>
  <c r="H78" i="1"/>
  <c r="H77" i="1" s="1"/>
  <c r="H76" i="1" s="1"/>
  <c r="I60" i="1"/>
  <c r="I24" i="1"/>
  <c r="I23" i="1" s="1"/>
  <c r="H25" i="1"/>
  <c r="H24" i="1" s="1"/>
  <c r="H80" i="1" l="1"/>
  <c r="H56" i="1"/>
  <c r="H22" i="1" s="1"/>
  <c r="H23" i="1"/>
  <c r="I155" i="1" l="1"/>
  <c r="H155" i="1" l="1"/>
</calcChain>
</file>

<file path=xl/sharedStrings.xml><?xml version="1.0" encoding="utf-8"?>
<sst xmlns="http://schemas.openxmlformats.org/spreadsheetml/2006/main" count="756" uniqueCount="156">
  <si>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</si>
  <si>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</si>
  <si>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</si>
  <si>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</si>
  <si>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</si>
  <si>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</si>
  <si>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</si>
  <si>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</si>
  <si>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</si>
  <si>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</si>
  <si>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</si>
  <si>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</si>
  <si>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</si>
  <si>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</si>
  <si>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</si>
  <si>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</si>
  <si>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</si>
  <si>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</si>
  <si>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</si>
  <si>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</si>
  <si>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</si>
  <si>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</si>
  <si>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</si>
  <si>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</si>
  <si>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</si>
  <si>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</si>
  <si>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</si>
  <si>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</si>
  <si>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</si>
  <si>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</si>
  <si>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</si>
  <si>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</si>
  <si>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</si>
  <si>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</si>
  <si>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</si>
  <si>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</si>
  <si>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</si>
  <si>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</si>
  <si>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</si>
  <si>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</si>
  <si>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</si>
  <si>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</si>
  <si>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</si>
  <si>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</si>
  <si>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</si>
  <si>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</si>
  <si>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</si>
  <si>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</si>
  <si>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</si>
  <si>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</si>
  <si>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</si>
  <si>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</si>
  <si>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</si>
  <si>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</si>
  <si>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</si>
  <si>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</si>
  <si>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</si>
  <si>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</si>
  <si>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</si>
  <si>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</si>
  <si>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</si>
  <si>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</si>
  <si>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</si>
  <si>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</si>
  <si>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</si>
  <si>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</si>
  <si>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</si>
  <si>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</si>
  <si>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</si>
  <si>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</si>
  <si>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</si>
  <si>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</si>
  <si>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</si>
  <si>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</si>
  <si>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</si>
  <si>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</si>
  <si>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</si>
  <si>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</si>
  <si>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</si>
  <si>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</si>
  <si>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</si>
  <si>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</si>
  <si>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</si>
  <si>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</si>
  <si>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</si>
  <si>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</si>
  <si>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</si>
  <si>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</si>
  <si>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</si>
  <si>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</si>
  <si>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</si>
  <si>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</si>
  <si>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</si>
  <si>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</si>
  <si>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</si>
  <si>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</si>
  <si>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</si>
  <si>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</si>
  <si>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</si>
  <si>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</si>
  <si>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</si>
  <si>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</si>
  <si>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</si>
  <si>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</si>
  <si>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</si>
  <si>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</si>
  <si>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</si>
  <si>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</si>
  <si>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</si>
  <si>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</si>
  <si>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</si>
  <si>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</si>
  <si>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</si>
  <si>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</si>
  <si>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</si>
  <si>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</si>
  <si>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</si>
  <si>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</si>
  <si>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</si>
  <si>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</si>
  <si>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</si>
  <si>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</si>
  <si>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</si>
  <si>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</si>
  <si>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</si>
  <si>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</si>
  <si>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</si>
  <si>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</si>
  <si>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</si>
  <si>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</si>
  <si>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</si>
  <si>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</si>
  <si>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</si>
  <si>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</si>
  <si>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</si>
  <si>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</si>
  <si>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</si>
  <si>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</si>
  <si>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</si>
  <si>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</si>
  <si>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</si>
  <si>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5 по ул. Восточная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</si>
  <si>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7 по ул. Восточная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</si>
  <si>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9 по ул. Восточная в с. Лузино</t>
  </si>
  <si>
    <t>Иные закупки товаров, работ и услуг для обеспечения государственных (муниципальных) нужд. Ремонт дворового проезда вблизи многоквартирного жилого дома № 7 по ул. 60 лет Октября с. Лузино</t>
  </si>
  <si>
    <t>Приложение № 4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</si>
  <si>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</si>
  <si>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</si>
  <si>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</si>
  <si>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</si>
  <si>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</si>
  <si>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</si>
  <si>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</si>
  <si>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</si>
  <si>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Омского муниципального района Омской области на 2017 год и на плановый период 2018 и 2019 годов№</t>
  </si>
  <si>
    <t>от 26.04.2017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</si>
</sst>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5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>
      <alignment horizontal="left" vertical="top" wrapText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101"/>
      <c r="E1" s="102"/>
      <c r="F1" s="102"/>
      <c r="G1" s="3"/>
    </row>
    <row r="2" spans="1:13" ht="18.75" hidden="1" x14ac:dyDescent="0.2">
      <c r="A2" s="1"/>
      <c r="B2" s="2"/>
      <c r="D2" s="101"/>
      <c r="E2" s="104"/>
      <c r="F2" s="104"/>
      <c r="G2" s="4"/>
    </row>
    <row r="3" spans="1:13" ht="18.75" hidden="1" x14ac:dyDescent="0.2">
      <c r="A3" s="1"/>
      <c r="B3" s="2"/>
      <c r="C3" s="2"/>
      <c r="D3" s="103"/>
      <c r="E3" s="102"/>
      <c r="F3" s="102"/>
      <c r="G3" s="4"/>
    </row>
    <row r="4" spans="1:13" ht="18.75" x14ac:dyDescent="0.2">
      <c r="A4" s="1"/>
      <c r="B4" s="2"/>
      <c r="C4" s="2"/>
      <c r="D4" s="103"/>
      <c r="E4" s="102"/>
      <c r="F4" s="102"/>
      <c r="G4" s="4"/>
      <c r="K4" s="39"/>
      <c r="L4" s="39"/>
      <c r="M4" s="38" t="s">
        <v>145</v>
      </c>
    </row>
    <row r="5" spans="1:13" ht="18.75" x14ac:dyDescent="0.2">
      <c r="A5" s="1"/>
      <c r="B5" s="2"/>
      <c r="C5" s="2"/>
      <c r="D5" s="103"/>
      <c r="E5" s="102"/>
      <c r="F5" s="102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03"/>
      <c r="E6" s="102"/>
      <c r="F6" s="102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92"/>
      <c r="E7" s="92"/>
      <c r="F7" s="93"/>
      <c r="G7" s="93"/>
      <c r="K7" s="39"/>
      <c r="L7" s="39"/>
      <c r="M7" s="41" t="s">
        <v>154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155</v>
      </c>
    </row>
    <row r="9" spans="1:13" ht="24.75" customHeight="1" x14ac:dyDescent="0.2">
      <c r="A9" s="94"/>
      <c r="B9" s="94"/>
      <c r="C9" s="94"/>
      <c r="D9" s="94"/>
      <c r="E9" s="94"/>
      <c r="F9" s="94"/>
      <c r="J9" s="41"/>
      <c r="K9" s="39"/>
      <c r="L9" s="39"/>
    </row>
    <row r="10" spans="1:13" ht="33.75" hidden="1" customHeight="1" x14ac:dyDescent="0.2">
      <c r="A10" s="100"/>
      <c r="B10" s="100"/>
      <c r="C10" s="100"/>
      <c r="D10" s="100"/>
      <c r="E10" s="100"/>
      <c r="F10" s="100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99" t="s">
        <v>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1:13" ht="18.75" x14ac:dyDescent="0.2">
      <c r="A13" s="99" t="s">
        <v>98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</row>
    <row r="14" spans="1:13" ht="18.75" x14ac:dyDescent="0.2">
      <c r="A14" s="99" t="s">
        <v>116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</row>
    <row r="15" spans="1:13" ht="18.75" x14ac:dyDescent="0.2">
      <c r="A15" s="99" t="s">
        <v>130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</row>
    <row r="16" spans="1:13" ht="19.5" customHeight="1" x14ac:dyDescent="0.2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45"/>
      <c r="L16" s="45"/>
      <c r="M16" s="45"/>
    </row>
    <row r="17" spans="1:13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 ht="45.75" customHeight="1" x14ac:dyDescent="0.2">
      <c r="A18" s="89" t="s">
        <v>0</v>
      </c>
      <c r="B18" s="96" t="s">
        <v>23</v>
      </c>
      <c r="C18" s="96" t="s">
        <v>22</v>
      </c>
      <c r="D18" s="96"/>
      <c r="E18" s="96"/>
      <c r="F18" s="96"/>
      <c r="G18" s="96"/>
      <c r="H18" s="105" t="s">
        <v>4</v>
      </c>
      <c r="I18" s="105"/>
      <c r="J18" s="105"/>
      <c r="K18" s="105"/>
      <c r="L18" s="105"/>
      <c r="M18" s="105"/>
    </row>
    <row r="19" spans="1:13" ht="23.25" customHeight="1" x14ac:dyDescent="0.2">
      <c r="A19" s="89"/>
      <c r="B19" s="96"/>
      <c r="C19" s="96"/>
      <c r="D19" s="96"/>
      <c r="E19" s="96"/>
      <c r="F19" s="96"/>
      <c r="G19" s="96"/>
      <c r="H19" s="106" t="s">
        <v>117</v>
      </c>
      <c r="I19" s="107"/>
      <c r="J19" s="105" t="s">
        <v>118</v>
      </c>
      <c r="K19" s="105"/>
      <c r="L19" s="105" t="s">
        <v>119</v>
      </c>
      <c r="M19" s="105"/>
    </row>
    <row r="20" spans="1:13" ht="105.75" customHeight="1" x14ac:dyDescent="0.2">
      <c r="A20" s="95"/>
      <c r="B20" s="97"/>
      <c r="C20" s="98" t="s">
        <v>5</v>
      </c>
      <c r="D20" s="98"/>
      <c r="E20" s="98"/>
      <c r="F20" s="98"/>
      <c r="G20" s="43" t="s">
        <v>6</v>
      </c>
      <c r="H20" s="58" t="s">
        <v>120</v>
      </c>
      <c r="I20" s="57" t="s">
        <v>121</v>
      </c>
      <c r="J20" s="58" t="s">
        <v>120</v>
      </c>
      <c r="K20" s="57" t="s">
        <v>121</v>
      </c>
      <c r="L20" s="58" t="s">
        <v>120</v>
      </c>
      <c r="M20" s="57" t="s">
        <v>121</v>
      </c>
    </row>
    <row r="21" spans="1:13" ht="23.25" customHeight="1" x14ac:dyDescent="0.2">
      <c r="A21" s="42">
        <v>1</v>
      </c>
      <c r="B21" s="37">
        <v>2</v>
      </c>
      <c r="C21" s="89">
        <v>3</v>
      </c>
      <c r="D21" s="90"/>
      <c r="E21" s="90"/>
      <c r="F21" s="91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3" ht="147.7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H23+H56+H80+H102+H110+H147</f>
        <v>29897601.000000004</v>
      </c>
      <c r="I22" s="22">
        <f t="shared" ref="I22:M22" si="0">I23+I56+I80+I102+I110+I147</f>
        <v>6025758</v>
      </c>
      <c r="J22" s="22">
        <f t="shared" si="0"/>
        <v>18764917.170000002</v>
      </c>
      <c r="K22" s="22">
        <f t="shared" si="0"/>
        <v>783858</v>
      </c>
      <c r="L22" s="22">
        <f t="shared" si="0"/>
        <v>19032638.109999999</v>
      </c>
      <c r="M22" s="85">
        <f t="shared" si="0"/>
        <v>783858</v>
      </c>
    </row>
    <row r="23" spans="1:13" ht="110.25" x14ac:dyDescent="0.2">
      <c r="A23" s="23" t="s">
        <v>50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3327324.6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</row>
    <row r="24" spans="1:13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3327324.6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2">L25+L28+L31+L34+L45</f>
        <v>3277324.6</v>
      </c>
      <c r="M24" s="14">
        <f>M25+M28+M31+M34+M45</f>
        <v>0</v>
      </c>
    </row>
    <row r="25" spans="1:13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1107324.6000000001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3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1107324.6000000001</v>
      </c>
      <c r="I26" s="12">
        <f t="shared" ref="I26:M26" si="4">I27</f>
        <v>0</v>
      </c>
      <c r="J26" s="50">
        <f t="shared" si="4"/>
        <v>1107324.6000000001</v>
      </c>
      <c r="K26" s="50">
        <f t="shared" si="4"/>
        <v>0</v>
      </c>
      <c r="L26" s="50">
        <f t="shared" si="4"/>
        <v>1107324.6000000001</v>
      </c>
      <c r="M26" s="14">
        <f t="shared" si="4"/>
        <v>0</v>
      </c>
    </row>
    <row r="27" spans="1:13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v>1107324.6000000001</v>
      </c>
      <c r="I27" s="13">
        <v>0</v>
      </c>
      <c r="J27" s="51">
        <v>1107324.6000000001</v>
      </c>
      <c r="K27" s="52">
        <v>0</v>
      </c>
      <c r="L27" s="52">
        <v>1107324.6000000001</v>
      </c>
      <c r="M27" s="52">
        <v>0</v>
      </c>
    </row>
    <row r="28" spans="1:13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100000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3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100000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3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100000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3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60000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3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60000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3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60000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3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128</v>
      </c>
      <c r="G34" s="44"/>
      <c r="H34" s="12">
        <f>H35+H37+H39+H41+H43</f>
        <v>1923105.73</v>
      </c>
      <c r="I34" s="12">
        <f t="shared" ref="I34:M34" si="17">I36</f>
        <v>0</v>
      </c>
      <c r="J34" s="12">
        <f t="shared" si="17"/>
        <v>1120000</v>
      </c>
      <c r="K34" s="12">
        <f t="shared" si="17"/>
        <v>0</v>
      </c>
      <c r="L34" s="12">
        <f t="shared" si="17"/>
        <v>2070000</v>
      </c>
      <c r="M34" s="14">
        <f t="shared" si="17"/>
        <v>0</v>
      </c>
    </row>
    <row r="35" spans="1:13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128</v>
      </c>
      <c r="G35" s="44">
        <v>200</v>
      </c>
      <c r="H35" s="12">
        <f>H36</f>
        <v>1442034.19</v>
      </c>
      <c r="I35" s="12">
        <f t="shared" ref="I35:M35" si="18">I36</f>
        <v>0</v>
      </c>
      <c r="J35" s="12">
        <f t="shared" si="18"/>
        <v>1120000</v>
      </c>
      <c r="K35" s="12">
        <f t="shared" si="18"/>
        <v>0</v>
      </c>
      <c r="L35" s="12">
        <f t="shared" si="18"/>
        <v>2070000</v>
      </c>
      <c r="M35" s="14">
        <f t="shared" si="18"/>
        <v>0</v>
      </c>
    </row>
    <row r="36" spans="1:13" ht="71.2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128</v>
      </c>
      <c r="G36" s="44">
        <v>240</v>
      </c>
      <c r="H36" s="12">
        <v>1442034.19</v>
      </c>
      <c r="I36" s="13">
        <v>0</v>
      </c>
      <c r="J36" s="52">
        <v>1120000</v>
      </c>
      <c r="K36" s="52">
        <v>0</v>
      </c>
      <c r="L36" s="52">
        <v>2070000</v>
      </c>
      <c r="M36" s="52">
        <v>0</v>
      </c>
    </row>
    <row r="37" spans="1:13" ht="57.75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128</v>
      </c>
      <c r="G37" s="67">
        <v>200</v>
      </c>
      <c r="H37" s="68">
        <f t="shared" ref="H37:M37" si="19">H38</f>
        <v>79702.92</v>
      </c>
      <c r="I37" s="68">
        <f t="shared" si="19"/>
        <v>0</v>
      </c>
      <c r="J37" s="68">
        <f t="shared" si="19"/>
        <v>0</v>
      </c>
      <c r="K37" s="68">
        <f t="shared" si="19"/>
        <v>0</v>
      </c>
      <c r="L37" s="68">
        <f t="shared" si="19"/>
        <v>0</v>
      </c>
      <c r="M37" s="68">
        <f t="shared" si="19"/>
        <v>0</v>
      </c>
    </row>
    <row r="38" spans="1:13" ht="144.75" customHeight="1" x14ac:dyDescent="0.2">
      <c r="A38" s="10"/>
      <c r="B38" s="31" t="s">
        <v>134</v>
      </c>
      <c r="C38" s="17" t="s">
        <v>17</v>
      </c>
      <c r="D38" s="16" t="s">
        <v>7</v>
      </c>
      <c r="E38" s="16" t="s">
        <v>8</v>
      </c>
      <c r="F38" s="18" t="s">
        <v>128</v>
      </c>
      <c r="G38" s="67">
        <v>240</v>
      </c>
      <c r="H38" s="68">
        <v>79702.92</v>
      </c>
      <c r="I38" s="68">
        <v>0</v>
      </c>
      <c r="J38" s="68">
        <v>0</v>
      </c>
      <c r="K38" s="69">
        <v>0</v>
      </c>
      <c r="L38" s="69">
        <v>0</v>
      </c>
      <c r="M38" s="69">
        <v>0</v>
      </c>
    </row>
    <row r="39" spans="1:13" ht="57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128</v>
      </c>
      <c r="G39" s="67">
        <v>200</v>
      </c>
      <c r="H39" s="68">
        <f t="shared" ref="H39:M39" si="20">H40</f>
        <v>203842.05</v>
      </c>
      <c r="I39" s="68">
        <f t="shared" si="20"/>
        <v>0</v>
      </c>
      <c r="J39" s="68">
        <f t="shared" si="20"/>
        <v>0</v>
      </c>
      <c r="K39" s="68">
        <f t="shared" si="20"/>
        <v>0</v>
      </c>
      <c r="L39" s="68">
        <f t="shared" si="20"/>
        <v>0</v>
      </c>
      <c r="M39" s="68">
        <f t="shared" si="20"/>
        <v>0</v>
      </c>
    </row>
    <row r="40" spans="1:13" ht="142.5" customHeight="1" x14ac:dyDescent="0.2">
      <c r="A40" s="10"/>
      <c r="B40" s="31" t="s">
        <v>135</v>
      </c>
      <c r="C40" s="17" t="s">
        <v>17</v>
      </c>
      <c r="D40" s="16" t="s">
        <v>7</v>
      </c>
      <c r="E40" s="16" t="s">
        <v>8</v>
      </c>
      <c r="F40" s="18" t="s">
        <v>128</v>
      </c>
      <c r="G40" s="67">
        <v>240</v>
      </c>
      <c r="H40" s="68">
        <v>203842.05</v>
      </c>
      <c r="I40" s="68">
        <v>0</v>
      </c>
      <c r="J40" s="68">
        <v>0</v>
      </c>
      <c r="K40" s="69">
        <v>0</v>
      </c>
      <c r="L40" s="69">
        <v>0</v>
      </c>
      <c r="M40" s="69">
        <v>0</v>
      </c>
    </row>
    <row r="41" spans="1:13" ht="52.5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128</v>
      </c>
      <c r="G41" s="67">
        <v>200</v>
      </c>
      <c r="H41" s="68">
        <f t="shared" ref="H41:M41" si="21">H42</f>
        <v>63284.99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3" ht="150.75" customHeight="1" x14ac:dyDescent="0.2">
      <c r="A42" s="10"/>
      <c r="B42" s="31" t="s">
        <v>136</v>
      </c>
      <c r="C42" s="17" t="s">
        <v>17</v>
      </c>
      <c r="D42" s="16" t="s">
        <v>7</v>
      </c>
      <c r="E42" s="16" t="s">
        <v>8</v>
      </c>
      <c r="F42" s="18" t="s">
        <v>128</v>
      </c>
      <c r="G42" s="67">
        <v>240</v>
      </c>
      <c r="H42" s="68">
        <v>63284.99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3" ht="61.5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128</v>
      </c>
      <c r="G43" s="67">
        <v>200</v>
      </c>
      <c r="H43" s="68">
        <f t="shared" ref="H43:M43" si="22">H44</f>
        <v>134241.57999999999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3" ht="147" customHeight="1" x14ac:dyDescent="0.2">
      <c r="A44" s="10"/>
      <c r="B44" s="31" t="s">
        <v>137</v>
      </c>
      <c r="C44" s="17" t="s">
        <v>17</v>
      </c>
      <c r="D44" s="16" t="s">
        <v>7</v>
      </c>
      <c r="E44" s="16" t="s">
        <v>8</v>
      </c>
      <c r="F44" s="18" t="s">
        <v>128</v>
      </c>
      <c r="G44" s="67">
        <v>240</v>
      </c>
      <c r="H44" s="68">
        <v>134241.57999999999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3" ht="84.75" customHeight="1" x14ac:dyDescent="0.2">
      <c r="A45" s="10" t="s">
        <v>56</v>
      </c>
      <c r="B45" s="72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136894.26999999999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3" ht="71.25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90000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3" ht="71.25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90000</v>
      </c>
      <c r="I47" s="56">
        <v>0</v>
      </c>
      <c r="J47" s="73">
        <v>0</v>
      </c>
      <c r="K47" s="73">
        <v>0</v>
      </c>
      <c r="L47" s="73">
        <v>0</v>
      </c>
      <c r="M47" s="51">
        <v>0</v>
      </c>
    </row>
    <row r="48" spans="1:13" ht="51" customHeight="1" x14ac:dyDescent="0.2">
      <c r="A48" s="10"/>
      <c r="B48" s="31" t="s">
        <v>100</v>
      </c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18183.62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120" customHeight="1" x14ac:dyDescent="0.2">
      <c r="A49" s="10"/>
      <c r="B49" s="31" t="s">
        <v>141</v>
      </c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18183.62</v>
      </c>
      <c r="I49" s="56">
        <v>0</v>
      </c>
      <c r="J49" s="73">
        <v>0</v>
      </c>
      <c r="K49" s="73">
        <v>0</v>
      </c>
      <c r="L49" s="73">
        <v>0</v>
      </c>
      <c r="M49" s="51">
        <v>0</v>
      </c>
    </row>
    <row r="50" spans="1:13" ht="54" customHeight="1" x14ac:dyDescent="0.2">
      <c r="A50" s="10"/>
      <c r="B50" s="31" t="s">
        <v>100</v>
      </c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12639.28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customHeight="1" x14ac:dyDescent="0.2">
      <c r="A51" s="10"/>
      <c r="B51" s="31" t="s">
        <v>142</v>
      </c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12639.28</v>
      </c>
      <c r="I51" s="56">
        <v>0</v>
      </c>
      <c r="J51" s="73">
        <v>0</v>
      </c>
      <c r="K51" s="73">
        <v>0</v>
      </c>
      <c r="L51" s="73">
        <v>0</v>
      </c>
      <c r="M51" s="51">
        <v>0</v>
      </c>
    </row>
    <row r="52" spans="1:13" ht="51" customHeight="1" x14ac:dyDescent="0.2">
      <c r="A52" s="10"/>
      <c r="B52" s="31" t="s">
        <v>100</v>
      </c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9385.9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6.25" customHeight="1" x14ac:dyDescent="0.2">
      <c r="A53" s="10"/>
      <c r="B53" s="31" t="s">
        <v>143</v>
      </c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9385.9</v>
      </c>
      <c r="I53" s="56">
        <v>0</v>
      </c>
      <c r="J53" s="73">
        <v>0</v>
      </c>
      <c r="K53" s="73">
        <v>0</v>
      </c>
      <c r="L53" s="73">
        <v>0</v>
      </c>
      <c r="M53" s="51">
        <v>0</v>
      </c>
    </row>
    <row r="54" spans="1:13" ht="54" customHeight="1" x14ac:dyDescent="0.2">
      <c r="A54" s="10"/>
      <c r="B54" s="31" t="s">
        <v>100</v>
      </c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6685.47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customHeight="1" x14ac:dyDescent="0.2">
      <c r="A55" s="10"/>
      <c r="B55" s="31" t="s">
        <v>144</v>
      </c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6685.47</v>
      </c>
      <c r="I55" s="56">
        <v>0</v>
      </c>
      <c r="J55" s="73">
        <v>0</v>
      </c>
      <c r="K55" s="73">
        <v>0</v>
      </c>
      <c r="L55" s="73">
        <v>0</v>
      </c>
      <c r="M55" s="51">
        <v>0</v>
      </c>
    </row>
    <row r="56" spans="1:13" ht="110.25" x14ac:dyDescent="0.2">
      <c r="A56" s="23" t="s">
        <v>57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4">
        <f>H57+H66</f>
        <v>5143293.96</v>
      </c>
      <c r="I56" s="74">
        <f t="shared" ref="I56:M56" si="29">I57+I66</f>
        <v>0</v>
      </c>
      <c r="J56" s="74">
        <f t="shared" si="29"/>
        <v>4075955.67</v>
      </c>
      <c r="K56" s="74">
        <f t="shared" si="29"/>
        <v>0</v>
      </c>
      <c r="L56" s="74">
        <f t="shared" si="29"/>
        <v>3796067.83</v>
      </c>
      <c r="M56" s="75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7.7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H67+H70+H73</f>
        <v>5143293.96</v>
      </c>
      <c r="I66" s="55">
        <f t="shared" ref="I66:M66" si="35">I67+I70+I73</f>
        <v>0</v>
      </c>
      <c r="J66" s="55">
        <f t="shared" si="35"/>
        <v>4075955.67</v>
      </c>
      <c r="K66" s="55">
        <f t="shared" si="35"/>
        <v>0</v>
      </c>
      <c r="L66" s="55">
        <f t="shared" si="35"/>
        <v>3796067.83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x14ac:dyDescent="0.2">
      <c r="A70" s="10"/>
      <c r="B70" s="11" t="s">
        <v>24</v>
      </c>
      <c r="C70" s="17" t="s">
        <v>17</v>
      </c>
      <c r="D70" s="16" t="s">
        <v>14</v>
      </c>
      <c r="E70" s="16" t="s">
        <v>12</v>
      </c>
      <c r="F70" s="18" t="s">
        <v>103</v>
      </c>
      <c r="G70" s="44"/>
      <c r="H70" s="55">
        <f>H71</f>
        <v>2396000</v>
      </c>
      <c r="I70" s="55">
        <f t="shared" ref="I70:M70" si="37">I71</f>
        <v>0</v>
      </c>
      <c r="J70" s="55">
        <f t="shared" si="37"/>
        <v>1850330.21</v>
      </c>
      <c r="K70" s="55">
        <f t="shared" si="37"/>
        <v>0</v>
      </c>
      <c r="L70" s="55">
        <f t="shared" si="37"/>
        <v>1782059.21</v>
      </c>
      <c r="M70" s="50">
        <f t="shared" si="37"/>
        <v>0</v>
      </c>
    </row>
    <row r="71" spans="1:13" ht="47.25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103</v>
      </c>
      <c r="G71" s="44">
        <v>200</v>
      </c>
      <c r="H71" s="12">
        <f>H72</f>
        <v>2396000</v>
      </c>
      <c r="I71" s="12">
        <f t="shared" ref="I71:M71" si="38">I72</f>
        <v>0</v>
      </c>
      <c r="J71" s="12">
        <f t="shared" si="38"/>
        <v>1850330.21</v>
      </c>
      <c r="K71" s="12">
        <f t="shared" si="38"/>
        <v>0</v>
      </c>
      <c r="L71" s="12">
        <f t="shared" si="38"/>
        <v>1782059.21</v>
      </c>
      <c r="M71" s="14">
        <f t="shared" si="38"/>
        <v>0</v>
      </c>
    </row>
    <row r="72" spans="1:13" ht="63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103</v>
      </c>
      <c r="G72" s="44">
        <v>240</v>
      </c>
      <c r="H72" s="12">
        <f>2040000+356000</f>
        <v>2396000</v>
      </c>
      <c r="I72" s="13">
        <v>0</v>
      </c>
      <c r="J72" s="52">
        <f>2040000-189669.79</f>
        <v>1850330.21</v>
      </c>
      <c r="K72" s="52">
        <v>0</v>
      </c>
      <c r="L72" s="52">
        <v>1782059.21</v>
      </c>
      <c r="M72" s="52">
        <v>0</v>
      </c>
    </row>
    <row r="73" spans="1:13" ht="31.5" x14ac:dyDescent="0.2">
      <c r="A73" s="10" t="s">
        <v>65</v>
      </c>
      <c r="B73" s="32" t="s">
        <v>25</v>
      </c>
      <c r="C73" s="17" t="s">
        <v>17</v>
      </c>
      <c r="D73" s="16" t="s">
        <v>14</v>
      </c>
      <c r="E73" s="16" t="s">
        <v>12</v>
      </c>
      <c r="F73" s="18" t="s">
        <v>104</v>
      </c>
      <c r="G73" s="44"/>
      <c r="H73" s="12">
        <f>H75</f>
        <v>2747293.96</v>
      </c>
      <c r="I73" s="12">
        <f t="shared" ref="I73:M73" si="39">I75</f>
        <v>0</v>
      </c>
      <c r="J73" s="12">
        <f t="shared" si="39"/>
        <v>2225625.46</v>
      </c>
      <c r="K73" s="12">
        <f t="shared" si="39"/>
        <v>0</v>
      </c>
      <c r="L73" s="12">
        <f t="shared" si="39"/>
        <v>2014008.62</v>
      </c>
      <c r="M73" s="14">
        <f t="shared" si="39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104</v>
      </c>
      <c r="G74" s="44">
        <v>200</v>
      </c>
      <c r="H74" s="12">
        <f>H75</f>
        <v>2747293.96</v>
      </c>
      <c r="I74" s="12">
        <f t="shared" ref="I74:M74" si="40">I75</f>
        <v>0</v>
      </c>
      <c r="J74" s="12">
        <f t="shared" si="40"/>
        <v>2225625.46</v>
      </c>
      <c r="K74" s="12">
        <f t="shared" si="40"/>
        <v>0</v>
      </c>
      <c r="L74" s="12">
        <f t="shared" si="40"/>
        <v>2014008.62</v>
      </c>
      <c r="M74" s="14">
        <f t="shared" si="40"/>
        <v>0</v>
      </c>
    </row>
    <row r="75" spans="1:13" ht="60.75" customHeight="1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104</v>
      </c>
      <c r="G75" s="44">
        <v>240</v>
      </c>
      <c r="H75" s="12">
        <f>2310000+813183.44-100000-275889.48</f>
        <v>2747293.96</v>
      </c>
      <c r="I75" s="13">
        <v>0</v>
      </c>
      <c r="J75" s="52">
        <v>2225625.46</v>
      </c>
      <c r="K75" s="52">
        <v>0</v>
      </c>
      <c r="L75" s="52">
        <v>2014008.62</v>
      </c>
      <c r="M75" s="52">
        <v>0</v>
      </c>
    </row>
    <row r="76" spans="1:13" ht="141.75" hidden="1" x14ac:dyDescent="0.2">
      <c r="A76" s="23" t="s">
        <v>66</v>
      </c>
      <c r="B76" s="20" t="s">
        <v>40</v>
      </c>
      <c r="C76" s="25" t="s">
        <v>17</v>
      </c>
      <c r="D76" s="29" t="s">
        <v>26</v>
      </c>
      <c r="E76" s="29" t="s">
        <v>10</v>
      </c>
      <c r="F76" s="30" t="s">
        <v>10</v>
      </c>
      <c r="G76" s="26" t="s">
        <v>11</v>
      </c>
      <c r="H76" s="27">
        <f>H77</f>
        <v>0</v>
      </c>
      <c r="I76" s="27">
        <f t="shared" ref="I76" si="41">I77</f>
        <v>0</v>
      </c>
      <c r="J76" s="49"/>
      <c r="K76" s="52"/>
      <c r="L76" s="52"/>
      <c r="M76" s="52"/>
    </row>
    <row r="77" spans="1:13" ht="60" hidden="1" customHeight="1" x14ac:dyDescent="0.2">
      <c r="A77" s="10" t="s">
        <v>67</v>
      </c>
      <c r="B77" s="11" t="s">
        <v>39</v>
      </c>
      <c r="C77" s="17" t="s">
        <v>17</v>
      </c>
      <c r="D77" s="16" t="s">
        <v>26</v>
      </c>
      <c r="E77" s="16" t="s">
        <v>8</v>
      </c>
      <c r="F77" s="18" t="s">
        <v>10</v>
      </c>
      <c r="G77" s="44"/>
      <c r="H77" s="12">
        <f>H78</f>
        <v>0</v>
      </c>
      <c r="I77" s="12">
        <f t="shared" ref="I77" si="42">I78</f>
        <v>0</v>
      </c>
      <c r="J77" s="49"/>
      <c r="K77" s="52"/>
      <c r="L77" s="52"/>
      <c r="M77" s="52"/>
    </row>
    <row r="78" spans="1:13" ht="60.75" hidden="1" customHeight="1" x14ac:dyDescent="0.2">
      <c r="A78" s="10" t="s">
        <v>68</v>
      </c>
      <c r="B78" s="11" t="s">
        <v>94</v>
      </c>
      <c r="C78" s="17" t="s">
        <v>17</v>
      </c>
      <c r="D78" s="16" t="s">
        <v>26</v>
      </c>
      <c r="E78" s="16" t="s">
        <v>8</v>
      </c>
      <c r="F78" s="18" t="s">
        <v>8</v>
      </c>
      <c r="G78" s="44" t="s">
        <v>11</v>
      </c>
      <c r="H78" s="12">
        <f>H79</f>
        <v>0</v>
      </c>
      <c r="I78" s="12">
        <f t="shared" ref="I78" si="43">I79</f>
        <v>0</v>
      </c>
      <c r="J78" s="49"/>
      <c r="K78" s="52"/>
      <c r="L78" s="52"/>
      <c r="M78" s="52"/>
    </row>
    <row r="79" spans="1:13" ht="80.25" hidden="1" customHeight="1" x14ac:dyDescent="0.2">
      <c r="A79" s="10" t="s">
        <v>11</v>
      </c>
      <c r="B79" s="31" t="s">
        <v>84</v>
      </c>
      <c r="C79" s="17" t="s">
        <v>17</v>
      </c>
      <c r="D79" s="16" t="s">
        <v>26</v>
      </c>
      <c r="E79" s="16" t="s">
        <v>8</v>
      </c>
      <c r="F79" s="18" t="s">
        <v>8</v>
      </c>
      <c r="G79" s="44">
        <v>240</v>
      </c>
      <c r="H79" s="12">
        <v>0</v>
      </c>
      <c r="I79" s="13">
        <v>0</v>
      </c>
      <c r="J79" s="49"/>
      <c r="K79" s="52"/>
      <c r="L79" s="52"/>
      <c r="M79" s="52"/>
    </row>
    <row r="80" spans="1:13" ht="141.75" x14ac:dyDescent="0.2">
      <c r="A80" s="23" t="s">
        <v>69</v>
      </c>
      <c r="B80" s="20" t="s">
        <v>125</v>
      </c>
      <c r="C80" s="25" t="s">
        <v>17</v>
      </c>
      <c r="D80" s="29" t="s">
        <v>18</v>
      </c>
      <c r="E80" s="29" t="s">
        <v>10</v>
      </c>
      <c r="F80" s="30" t="s">
        <v>102</v>
      </c>
      <c r="G80" s="26"/>
      <c r="H80" s="27">
        <f>H81+H88+H92</f>
        <v>5729400</v>
      </c>
      <c r="I80" s="27">
        <f t="shared" ref="I80:M80" si="44">I81+I88+I92</f>
        <v>0</v>
      </c>
      <c r="J80" s="27">
        <f t="shared" si="44"/>
        <v>3474563.64</v>
      </c>
      <c r="K80" s="27">
        <f t="shared" si="44"/>
        <v>0</v>
      </c>
      <c r="L80" s="27">
        <f t="shared" si="44"/>
        <v>3152172.42</v>
      </c>
      <c r="M80" s="28">
        <f t="shared" si="44"/>
        <v>0</v>
      </c>
    </row>
    <row r="81" spans="1:13" ht="41.25" customHeight="1" x14ac:dyDescent="0.2">
      <c r="A81" s="10" t="s">
        <v>70</v>
      </c>
      <c r="B81" s="11" t="s">
        <v>41</v>
      </c>
      <c r="C81" s="17" t="s">
        <v>17</v>
      </c>
      <c r="D81" s="16" t="s">
        <v>18</v>
      </c>
      <c r="E81" s="16" t="s">
        <v>8</v>
      </c>
      <c r="F81" s="18" t="s">
        <v>102</v>
      </c>
      <c r="G81" s="44"/>
      <c r="H81" s="12">
        <f>H82+H85</f>
        <v>2237400</v>
      </c>
      <c r="I81" s="12">
        <f t="shared" ref="I81:M81" si="45">I82+I85</f>
        <v>0</v>
      </c>
      <c r="J81" s="12">
        <f t="shared" si="45"/>
        <v>2422563.64</v>
      </c>
      <c r="K81" s="12">
        <f t="shared" si="45"/>
        <v>0</v>
      </c>
      <c r="L81" s="12">
        <f t="shared" si="45"/>
        <v>2150172.42</v>
      </c>
      <c r="M81" s="14">
        <f t="shared" si="45"/>
        <v>0</v>
      </c>
    </row>
    <row r="82" spans="1:13" ht="93.75" customHeight="1" x14ac:dyDescent="0.2">
      <c r="A82" s="10" t="s">
        <v>71</v>
      </c>
      <c r="B82" s="11" t="s">
        <v>42</v>
      </c>
      <c r="C82" s="17" t="s">
        <v>17</v>
      </c>
      <c r="D82" s="16" t="s">
        <v>18</v>
      </c>
      <c r="E82" s="16" t="s">
        <v>8</v>
      </c>
      <c r="F82" s="18" t="s">
        <v>105</v>
      </c>
      <c r="G82" s="44" t="s">
        <v>11</v>
      </c>
      <c r="H82" s="12">
        <f>H84</f>
        <v>890255.2</v>
      </c>
      <c r="I82" s="12">
        <f t="shared" ref="I82:M82" si="46">I84</f>
        <v>0</v>
      </c>
      <c r="J82" s="12">
        <f t="shared" si="46"/>
        <v>659212.66</v>
      </c>
      <c r="K82" s="12">
        <f t="shared" si="46"/>
        <v>0</v>
      </c>
      <c r="L82" s="12">
        <f t="shared" si="46"/>
        <v>680884.05</v>
      </c>
      <c r="M82" s="14">
        <f t="shared" si="46"/>
        <v>0</v>
      </c>
    </row>
    <row r="83" spans="1:13" ht="58.5" customHeight="1" x14ac:dyDescent="0.2">
      <c r="A83" s="10"/>
      <c r="B83" s="31" t="s">
        <v>100</v>
      </c>
      <c r="C83" s="17" t="s">
        <v>17</v>
      </c>
      <c r="D83" s="16" t="s">
        <v>18</v>
      </c>
      <c r="E83" s="16" t="s">
        <v>8</v>
      </c>
      <c r="F83" s="18" t="s">
        <v>105</v>
      </c>
      <c r="G83" s="44">
        <v>200</v>
      </c>
      <c r="H83" s="12">
        <f>H84</f>
        <v>890255.2</v>
      </c>
      <c r="I83" s="12">
        <f t="shared" ref="I83:M83" si="47">I84</f>
        <v>0</v>
      </c>
      <c r="J83" s="12">
        <f t="shared" si="47"/>
        <v>659212.66</v>
      </c>
      <c r="K83" s="12">
        <f t="shared" si="47"/>
        <v>0</v>
      </c>
      <c r="L83" s="12">
        <f t="shared" si="47"/>
        <v>680884.05</v>
      </c>
      <c r="M83" s="14">
        <f t="shared" si="47"/>
        <v>0</v>
      </c>
    </row>
    <row r="84" spans="1:13" ht="65.25" customHeight="1" x14ac:dyDescent="0.2">
      <c r="A84" s="10" t="s">
        <v>11</v>
      </c>
      <c r="B84" s="31" t="s">
        <v>101</v>
      </c>
      <c r="C84" s="17" t="s">
        <v>17</v>
      </c>
      <c r="D84" s="16" t="s">
        <v>18</v>
      </c>
      <c r="E84" s="16" t="s">
        <v>8</v>
      </c>
      <c r="F84" s="18" t="s">
        <v>105</v>
      </c>
      <c r="G84" s="44">
        <v>240</v>
      </c>
      <c r="H84" s="12">
        <v>890255.2</v>
      </c>
      <c r="I84" s="13">
        <v>0</v>
      </c>
      <c r="J84" s="52">
        <v>659212.66</v>
      </c>
      <c r="K84" s="52">
        <v>0</v>
      </c>
      <c r="L84" s="52">
        <v>680884.05</v>
      </c>
      <c r="M84" s="52">
        <v>0</v>
      </c>
    </row>
    <row r="85" spans="1:13" ht="100.5" customHeight="1" x14ac:dyDescent="0.2">
      <c r="A85" s="10"/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103</v>
      </c>
      <c r="G85" s="44"/>
      <c r="H85" s="12">
        <f>H86</f>
        <v>1347144.8</v>
      </c>
      <c r="I85" s="12">
        <f t="shared" ref="I85:M85" si="48">I86</f>
        <v>0</v>
      </c>
      <c r="J85" s="12">
        <f t="shared" si="48"/>
        <v>1763350.98</v>
      </c>
      <c r="K85" s="12">
        <f t="shared" si="48"/>
        <v>0</v>
      </c>
      <c r="L85" s="12">
        <f t="shared" si="48"/>
        <v>1469288.37</v>
      </c>
      <c r="M85" s="14">
        <f t="shared" si="48"/>
        <v>0</v>
      </c>
    </row>
    <row r="86" spans="1:13" ht="65.2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103</v>
      </c>
      <c r="G86" s="44">
        <v>200</v>
      </c>
      <c r="H86" s="12">
        <f>H87</f>
        <v>1347144.8</v>
      </c>
      <c r="I86" s="12">
        <f t="shared" ref="I86" si="49">I87</f>
        <v>0</v>
      </c>
      <c r="J86" s="12">
        <f t="shared" ref="J86" si="50">J87</f>
        <v>1763350.98</v>
      </c>
      <c r="K86" s="12">
        <f t="shared" ref="K86" si="51">K87</f>
        <v>0</v>
      </c>
      <c r="L86" s="12">
        <f t="shared" ref="L86" si="52">L87</f>
        <v>1469288.37</v>
      </c>
      <c r="M86" s="14">
        <f t="shared" ref="M86" si="53">M87</f>
        <v>0</v>
      </c>
    </row>
    <row r="87" spans="1:13" ht="65.25" customHeight="1" x14ac:dyDescent="0.2">
      <c r="A87" s="10"/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103</v>
      </c>
      <c r="G87" s="44">
        <v>240</v>
      </c>
      <c r="H87" s="12">
        <v>1347144.8</v>
      </c>
      <c r="I87" s="13">
        <v>0</v>
      </c>
      <c r="J87" s="52">
        <v>1763350.98</v>
      </c>
      <c r="K87" s="52">
        <v>0</v>
      </c>
      <c r="L87" s="52">
        <v>1469288.37</v>
      </c>
      <c r="M87" s="52">
        <v>0</v>
      </c>
    </row>
    <row r="88" spans="1:13" ht="53.25" customHeight="1" x14ac:dyDescent="0.2">
      <c r="A88" s="10" t="s">
        <v>72</v>
      </c>
      <c r="B88" s="11" t="s">
        <v>96</v>
      </c>
      <c r="C88" s="17" t="s">
        <v>17</v>
      </c>
      <c r="D88" s="16" t="s">
        <v>18</v>
      </c>
      <c r="E88" s="16" t="s">
        <v>12</v>
      </c>
      <c r="F88" s="18" t="s">
        <v>102</v>
      </c>
      <c r="G88" s="44"/>
      <c r="H88" s="12">
        <f>H89</f>
        <v>252000</v>
      </c>
      <c r="I88" s="12">
        <f t="shared" ref="I88:M89" si="54">I89</f>
        <v>0</v>
      </c>
      <c r="J88" s="14">
        <f t="shared" si="54"/>
        <v>252000</v>
      </c>
      <c r="K88" s="14">
        <f t="shared" si="54"/>
        <v>0</v>
      </c>
      <c r="L88" s="14">
        <f t="shared" si="54"/>
        <v>252000</v>
      </c>
      <c r="M88" s="14">
        <f t="shared" si="54"/>
        <v>0</v>
      </c>
    </row>
    <row r="89" spans="1:13" ht="78.75" x14ac:dyDescent="0.2">
      <c r="A89" s="10" t="s">
        <v>73</v>
      </c>
      <c r="B89" s="11" t="s">
        <v>43</v>
      </c>
      <c r="C89" s="17" t="s">
        <v>17</v>
      </c>
      <c r="D89" s="16" t="s">
        <v>18</v>
      </c>
      <c r="E89" s="16" t="s">
        <v>12</v>
      </c>
      <c r="F89" s="18" t="s">
        <v>103</v>
      </c>
      <c r="G89" s="44" t="s">
        <v>11</v>
      </c>
      <c r="H89" s="12">
        <f t="shared" ref="H89:H90" si="55">H90</f>
        <v>252000</v>
      </c>
      <c r="I89" s="12">
        <f t="shared" ref="I89:I90" si="56">I90</f>
        <v>0</v>
      </c>
      <c r="J89" s="14">
        <f t="shared" si="54"/>
        <v>252000</v>
      </c>
      <c r="K89" s="14">
        <f t="shared" si="54"/>
        <v>0</v>
      </c>
      <c r="L89" s="14">
        <f t="shared" si="54"/>
        <v>252000</v>
      </c>
      <c r="M89" s="14">
        <f t="shared" si="54"/>
        <v>0</v>
      </c>
    </row>
    <row r="90" spans="1:13" ht="47.25" x14ac:dyDescent="0.2">
      <c r="A90" s="10"/>
      <c r="B90" s="31" t="s">
        <v>100</v>
      </c>
      <c r="C90" s="17" t="s">
        <v>17</v>
      </c>
      <c r="D90" s="16" t="s">
        <v>18</v>
      </c>
      <c r="E90" s="16" t="s">
        <v>12</v>
      </c>
      <c r="F90" s="18" t="s">
        <v>103</v>
      </c>
      <c r="G90" s="44">
        <v>200</v>
      </c>
      <c r="H90" s="12">
        <f t="shared" si="55"/>
        <v>252000</v>
      </c>
      <c r="I90" s="12">
        <f t="shared" si="56"/>
        <v>0</v>
      </c>
      <c r="J90" s="14">
        <f t="shared" ref="J90:M90" si="57">J91</f>
        <v>252000</v>
      </c>
      <c r="K90" s="14">
        <f t="shared" si="57"/>
        <v>0</v>
      </c>
      <c r="L90" s="14">
        <f t="shared" si="57"/>
        <v>252000</v>
      </c>
      <c r="M90" s="14">
        <f t="shared" si="57"/>
        <v>0</v>
      </c>
    </row>
    <row r="91" spans="1:13" ht="63" x14ac:dyDescent="0.2">
      <c r="A91" s="10" t="s">
        <v>11</v>
      </c>
      <c r="B91" s="31" t="s">
        <v>101</v>
      </c>
      <c r="C91" s="17" t="s">
        <v>17</v>
      </c>
      <c r="D91" s="16" t="s">
        <v>18</v>
      </c>
      <c r="E91" s="16" t="s">
        <v>12</v>
      </c>
      <c r="F91" s="18" t="s">
        <v>103</v>
      </c>
      <c r="G91" s="44">
        <v>240</v>
      </c>
      <c r="H91" s="12">
        <v>252000</v>
      </c>
      <c r="I91" s="13">
        <v>0</v>
      </c>
      <c r="J91" s="52">
        <v>252000</v>
      </c>
      <c r="K91" s="52">
        <v>0</v>
      </c>
      <c r="L91" s="52">
        <v>252000</v>
      </c>
      <c r="M91" s="52">
        <v>0</v>
      </c>
    </row>
    <row r="92" spans="1:13" ht="42.75" customHeight="1" x14ac:dyDescent="0.2">
      <c r="A92" s="10" t="s">
        <v>75</v>
      </c>
      <c r="B92" s="11" t="s">
        <v>44</v>
      </c>
      <c r="C92" s="17" t="s">
        <v>17</v>
      </c>
      <c r="D92" s="16" t="s">
        <v>18</v>
      </c>
      <c r="E92" s="16" t="s">
        <v>13</v>
      </c>
      <c r="F92" s="18" t="s">
        <v>102</v>
      </c>
      <c r="G92" s="44"/>
      <c r="H92" s="12">
        <f>H96+H99+H93</f>
        <v>3240000</v>
      </c>
      <c r="I92" s="12">
        <f t="shared" ref="I92:M92" si="58">I96</f>
        <v>0</v>
      </c>
      <c r="J92" s="12">
        <f t="shared" si="58"/>
        <v>800000</v>
      </c>
      <c r="K92" s="12">
        <f t="shared" si="58"/>
        <v>0</v>
      </c>
      <c r="L92" s="12">
        <f t="shared" si="58"/>
        <v>750000</v>
      </c>
      <c r="M92" s="14">
        <f t="shared" si="58"/>
        <v>0</v>
      </c>
    </row>
    <row r="93" spans="1:13" ht="72.75" customHeight="1" x14ac:dyDescent="0.2">
      <c r="A93" s="10" t="s">
        <v>74</v>
      </c>
      <c r="B93" s="31" t="s">
        <v>139</v>
      </c>
      <c r="C93" s="17" t="s">
        <v>17</v>
      </c>
      <c r="D93" s="16" t="s">
        <v>18</v>
      </c>
      <c r="E93" s="16" t="s">
        <v>13</v>
      </c>
      <c r="F93" s="18" t="s">
        <v>138</v>
      </c>
      <c r="G93" s="67"/>
      <c r="H93" s="12">
        <f>H94</f>
        <v>1500000</v>
      </c>
      <c r="I93" s="12">
        <f t="shared" ref="I93:M93" si="59">I94</f>
        <v>0</v>
      </c>
      <c r="J93" s="12">
        <f t="shared" si="59"/>
        <v>0</v>
      </c>
      <c r="K93" s="12">
        <f t="shared" si="59"/>
        <v>0</v>
      </c>
      <c r="L93" s="12">
        <f t="shared" si="59"/>
        <v>0</v>
      </c>
      <c r="M93" s="12">
        <f t="shared" si="59"/>
        <v>0</v>
      </c>
    </row>
    <row r="94" spans="1:13" ht="75.75" customHeight="1" x14ac:dyDescent="0.2">
      <c r="A94" s="10"/>
      <c r="B94" s="31" t="s">
        <v>131</v>
      </c>
      <c r="C94" s="17" t="s">
        <v>17</v>
      </c>
      <c r="D94" s="16" t="s">
        <v>18</v>
      </c>
      <c r="E94" s="16" t="s">
        <v>13</v>
      </c>
      <c r="F94" s="18" t="s">
        <v>138</v>
      </c>
      <c r="G94" s="67">
        <v>400</v>
      </c>
      <c r="H94" s="12">
        <f>H95</f>
        <v>1500000</v>
      </c>
      <c r="I94" s="12">
        <f t="shared" ref="I94" si="60">I95</f>
        <v>0</v>
      </c>
      <c r="J94" s="12">
        <f t="shared" ref="J94" si="61">J95</f>
        <v>0</v>
      </c>
      <c r="K94" s="12">
        <f t="shared" ref="K94" si="62">K95</f>
        <v>0</v>
      </c>
      <c r="L94" s="12">
        <f t="shared" ref="L94" si="63">L95</f>
        <v>0</v>
      </c>
      <c r="M94" s="12">
        <f t="shared" ref="M94" si="64">M95</f>
        <v>0</v>
      </c>
    </row>
    <row r="95" spans="1:13" ht="73.5" customHeight="1" x14ac:dyDescent="0.2">
      <c r="A95" s="10"/>
      <c r="B95" s="31" t="s">
        <v>132</v>
      </c>
      <c r="C95" s="17" t="s">
        <v>17</v>
      </c>
      <c r="D95" s="16" t="s">
        <v>18</v>
      </c>
      <c r="E95" s="16" t="s">
        <v>13</v>
      </c>
      <c r="F95" s="18" t="s">
        <v>138</v>
      </c>
      <c r="G95" s="67">
        <v>410</v>
      </c>
      <c r="H95" s="12">
        <v>1500000</v>
      </c>
      <c r="I95" s="12">
        <v>0</v>
      </c>
      <c r="J95" s="12">
        <v>0</v>
      </c>
      <c r="K95" s="12">
        <v>0</v>
      </c>
      <c r="L95" s="12">
        <v>0</v>
      </c>
      <c r="M95" s="14">
        <v>0</v>
      </c>
    </row>
    <row r="96" spans="1:13" ht="78.75" x14ac:dyDescent="0.2">
      <c r="A96" s="10" t="s">
        <v>133</v>
      </c>
      <c r="B96" s="11" t="s">
        <v>45</v>
      </c>
      <c r="C96" s="17" t="s">
        <v>17</v>
      </c>
      <c r="D96" s="16" t="s">
        <v>18</v>
      </c>
      <c r="E96" s="16" t="s">
        <v>13</v>
      </c>
      <c r="F96" s="18" t="s">
        <v>103</v>
      </c>
      <c r="G96" s="44" t="s">
        <v>11</v>
      </c>
      <c r="H96" s="12">
        <f t="shared" ref="H96:H97" si="65">H97</f>
        <v>749922.18</v>
      </c>
      <c r="I96" s="12">
        <f t="shared" ref="I96:I97" si="66">I97</f>
        <v>0</v>
      </c>
      <c r="J96" s="12">
        <f t="shared" ref="J96:J97" si="67">J97</f>
        <v>800000</v>
      </c>
      <c r="K96" s="12">
        <f t="shared" ref="K96:K97" si="68">K97</f>
        <v>0</v>
      </c>
      <c r="L96" s="12">
        <f t="shared" ref="L96:L97" si="69">L97</f>
        <v>750000</v>
      </c>
      <c r="M96" s="14">
        <f t="shared" ref="M96:M97" si="70">M97</f>
        <v>0</v>
      </c>
    </row>
    <row r="97" spans="1:14" ht="47.25" x14ac:dyDescent="0.2">
      <c r="A97" s="10"/>
      <c r="B97" s="31" t="s">
        <v>100</v>
      </c>
      <c r="C97" s="17" t="s">
        <v>17</v>
      </c>
      <c r="D97" s="16" t="s">
        <v>18</v>
      </c>
      <c r="E97" s="16" t="s">
        <v>13</v>
      </c>
      <c r="F97" s="18" t="s">
        <v>103</v>
      </c>
      <c r="G97" s="44">
        <v>200</v>
      </c>
      <c r="H97" s="12">
        <f t="shared" si="65"/>
        <v>749922.18</v>
      </c>
      <c r="I97" s="12">
        <f t="shared" si="66"/>
        <v>0</v>
      </c>
      <c r="J97" s="12">
        <f t="shared" si="67"/>
        <v>800000</v>
      </c>
      <c r="K97" s="12">
        <f t="shared" si="68"/>
        <v>0</v>
      </c>
      <c r="L97" s="12">
        <f t="shared" si="69"/>
        <v>750000</v>
      </c>
      <c r="M97" s="14">
        <f t="shared" si="70"/>
        <v>0</v>
      </c>
    </row>
    <row r="98" spans="1:14" ht="71.25" customHeight="1" x14ac:dyDescent="0.2">
      <c r="A98" s="10" t="s">
        <v>11</v>
      </c>
      <c r="B98" s="31" t="s">
        <v>101</v>
      </c>
      <c r="C98" s="17" t="s">
        <v>17</v>
      </c>
      <c r="D98" s="16" t="s">
        <v>18</v>
      </c>
      <c r="E98" s="16" t="s">
        <v>13</v>
      </c>
      <c r="F98" s="18" t="s">
        <v>103</v>
      </c>
      <c r="G98" s="44">
        <v>240</v>
      </c>
      <c r="H98" s="12">
        <f>649922.18+100000</f>
        <v>749922.18</v>
      </c>
      <c r="I98" s="13">
        <v>0</v>
      </c>
      <c r="J98" s="52">
        <v>800000</v>
      </c>
      <c r="K98" s="52">
        <v>0</v>
      </c>
      <c r="L98" s="52">
        <v>750000</v>
      </c>
      <c r="M98" s="52">
        <v>0</v>
      </c>
    </row>
    <row r="99" spans="1:14" ht="64.5" customHeight="1" x14ac:dyDescent="0.2">
      <c r="A99" s="10" t="s">
        <v>11</v>
      </c>
      <c r="B99" s="31" t="s">
        <v>139</v>
      </c>
      <c r="C99" s="17" t="s">
        <v>17</v>
      </c>
      <c r="D99" s="16" t="s">
        <v>18</v>
      </c>
      <c r="E99" s="16" t="s">
        <v>13</v>
      </c>
      <c r="F99" s="18" t="s">
        <v>104</v>
      </c>
      <c r="G99" s="44"/>
      <c r="H99" s="12">
        <f>H100</f>
        <v>990077.82</v>
      </c>
      <c r="I99" s="12">
        <f t="shared" ref="I99:M99" si="71">I100</f>
        <v>0</v>
      </c>
      <c r="J99" s="12">
        <f t="shared" si="71"/>
        <v>0</v>
      </c>
      <c r="K99" s="12">
        <f t="shared" si="71"/>
        <v>0</v>
      </c>
      <c r="L99" s="12">
        <f t="shared" si="71"/>
        <v>0</v>
      </c>
      <c r="M99" s="14">
        <f t="shared" si="71"/>
        <v>0</v>
      </c>
    </row>
    <row r="100" spans="1:14" ht="72" customHeight="1" x14ac:dyDescent="0.2">
      <c r="A100" s="10" t="s">
        <v>11</v>
      </c>
      <c r="B100" s="31" t="s">
        <v>131</v>
      </c>
      <c r="C100" s="17" t="s">
        <v>17</v>
      </c>
      <c r="D100" s="16" t="s">
        <v>18</v>
      </c>
      <c r="E100" s="16" t="s">
        <v>13</v>
      </c>
      <c r="F100" s="18" t="s">
        <v>104</v>
      </c>
      <c r="G100" s="44">
        <v>400</v>
      </c>
      <c r="H100" s="12">
        <f>H101</f>
        <v>990077.82</v>
      </c>
      <c r="I100" s="12">
        <f t="shared" ref="I100" si="72">I101</f>
        <v>0</v>
      </c>
      <c r="J100" s="12">
        <f t="shared" ref="J100" si="73">J101</f>
        <v>0</v>
      </c>
      <c r="K100" s="12">
        <f t="shared" ref="K100" si="74">K101</f>
        <v>0</v>
      </c>
      <c r="L100" s="12">
        <f t="shared" ref="L100" si="75">L101</f>
        <v>0</v>
      </c>
      <c r="M100" s="14">
        <f t="shared" ref="M100" si="76">M101</f>
        <v>0</v>
      </c>
    </row>
    <row r="101" spans="1:14" ht="67.5" customHeight="1" x14ac:dyDescent="0.2">
      <c r="A101" s="10" t="s">
        <v>11</v>
      </c>
      <c r="B101" s="31" t="s">
        <v>132</v>
      </c>
      <c r="C101" s="17" t="s">
        <v>17</v>
      </c>
      <c r="D101" s="16" t="s">
        <v>18</v>
      </c>
      <c r="E101" s="16" t="s">
        <v>13</v>
      </c>
      <c r="F101" s="18" t="s">
        <v>104</v>
      </c>
      <c r="G101" s="44">
        <v>410</v>
      </c>
      <c r="H101" s="12">
        <v>990077.82</v>
      </c>
      <c r="I101" s="13">
        <v>0</v>
      </c>
      <c r="J101" s="49">
        <v>0</v>
      </c>
      <c r="K101" s="49">
        <v>0</v>
      </c>
      <c r="L101" s="49">
        <v>0</v>
      </c>
      <c r="M101" s="52">
        <v>0</v>
      </c>
    </row>
    <row r="102" spans="1:14" ht="110.25" x14ac:dyDescent="0.2">
      <c r="A102" s="23" t="s">
        <v>76</v>
      </c>
      <c r="B102" s="24" t="s">
        <v>126</v>
      </c>
      <c r="C102" s="25" t="s">
        <v>17</v>
      </c>
      <c r="D102" s="29" t="s">
        <v>19</v>
      </c>
      <c r="E102" s="29" t="s">
        <v>10</v>
      </c>
      <c r="F102" s="30" t="s">
        <v>102</v>
      </c>
      <c r="G102" s="26"/>
      <c r="H102" s="27">
        <f>H103</f>
        <v>320000</v>
      </c>
      <c r="I102" s="27">
        <f t="shared" ref="I102:M102" si="77">I103</f>
        <v>0</v>
      </c>
      <c r="J102" s="27">
        <f t="shared" si="77"/>
        <v>80000</v>
      </c>
      <c r="K102" s="27">
        <f t="shared" si="77"/>
        <v>0</v>
      </c>
      <c r="L102" s="27">
        <f t="shared" si="77"/>
        <v>100000</v>
      </c>
      <c r="M102" s="28">
        <f t="shared" si="77"/>
        <v>0</v>
      </c>
    </row>
    <row r="103" spans="1:14" ht="31.5" x14ac:dyDescent="0.2">
      <c r="A103" s="10" t="s">
        <v>77</v>
      </c>
      <c r="B103" s="32" t="s">
        <v>46</v>
      </c>
      <c r="C103" s="17" t="s">
        <v>17</v>
      </c>
      <c r="D103" s="16" t="s">
        <v>19</v>
      </c>
      <c r="E103" s="16" t="s">
        <v>8</v>
      </c>
      <c r="F103" s="18" t="s">
        <v>102</v>
      </c>
      <c r="G103" s="44"/>
      <c r="H103" s="12">
        <f>H104+H107</f>
        <v>320000</v>
      </c>
      <c r="I103" s="12">
        <v>0</v>
      </c>
      <c r="J103" s="12">
        <f t="shared" ref="J103:M103" si="78">J104+J107</f>
        <v>80000</v>
      </c>
      <c r="K103" s="12">
        <f t="shared" si="78"/>
        <v>0</v>
      </c>
      <c r="L103" s="12">
        <f t="shared" si="78"/>
        <v>100000</v>
      </c>
      <c r="M103" s="14">
        <f t="shared" si="78"/>
        <v>0</v>
      </c>
    </row>
    <row r="104" spans="1:14" ht="63" x14ac:dyDescent="0.2">
      <c r="A104" s="10" t="s">
        <v>78</v>
      </c>
      <c r="B104" s="32" t="s">
        <v>47</v>
      </c>
      <c r="C104" s="17" t="s">
        <v>17</v>
      </c>
      <c r="D104" s="16" t="s">
        <v>19</v>
      </c>
      <c r="E104" s="16" t="s">
        <v>8</v>
      </c>
      <c r="F104" s="18" t="s">
        <v>103</v>
      </c>
      <c r="G104" s="44"/>
      <c r="H104" s="12">
        <f>H105</f>
        <v>300000</v>
      </c>
      <c r="I104" s="12">
        <f t="shared" ref="I104:M105" si="79">I105</f>
        <v>0</v>
      </c>
      <c r="J104" s="12">
        <f t="shared" si="79"/>
        <v>50000</v>
      </c>
      <c r="K104" s="12">
        <f t="shared" si="79"/>
        <v>0</v>
      </c>
      <c r="L104" s="12">
        <f t="shared" si="79"/>
        <v>50000</v>
      </c>
      <c r="M104" s="14">
        <f t="shared" si="79"/>
        <v>0</v>
      </c>
    </row>
    <row r="105" spans="1:14" ht="47.25" x14ac:dyDescent="0.2">
      <c r="A105" s="10"/>
      <c r="B105" s="31" t="s">
        <v>100</v>
      </c>
      <c r="C105" s="17" t="s">
        <v>17</v>
      </c>
      <c r="D105" s="16" t="s">
        <v>19</v>
      </c>
      <c r="E105" s="16" t="s">
        <v>8</v>
      </c>
      <c r="F105" s="18" t="s">
        <v>103</v>
      </c>
      <c r="G105" s="44">
        <v>200</v>
      </c>
      <c r="H105" s="12">
        <f>H106</f>
        <v>300000</v>
      </c>
      <c r="I105" s="12">
        <f t="shared" si="79"/>
        <v>0</v>
      </c>
      <c r="J105" s="12">
        <f t="shared" si="79"/>
        <v>50000</v>
      </c>
      <c r="K105" s="12">
        <f t="shared" si="79"/>
        <v>0</v>
      </c>
      <c r="L105" s="12">
        <f t="shared" si="79"/>
        <v>50000</v>
      </c>
      <c r="M105" s="14">
        <f t="shared" si="79"/>
        <v>0</v>
      </c>
    </row>
    <row r="106" spans="1:14" ht="72" customHeight="1" x14ac:dyDescent="0.2">
      <c r="A106" s="10"/>
      <c r="B106" s="31" t="s">
        <v>101</v>
      </c>
      <c r="C106" s="17" t="s">
        <v>17</v>
      </c>
      <c r="D106" s="16" t="s">
        <v>19</v>
      </c>
      <c r="E106" s="16" t="s">
        <v>8</v>
      </c>
      <c r="F106" s="18" t="s">
        <v>103</v>
      </c>
      <c r="G106" s="44">
        <v>240</v>
      </c>
      <c r="H106" s="12">
        <v>300000</v>
      </c>
      <c r="I106" s="13">
        <v>0</v>
      </c>
      <c r="J106" s="52">
        <v>50000</v>
      </c>
      <c r="K106" s="52">
        <v>0</v>
      </c>
      <c r="L106" s="52">
        <v>50000</v>
      </c>
      <c r="M106" s="52">
        <v>0</v>
      </c>
    </row>
    <row r="107" spans="1:14" ht="47.25" x14ac:dyDescent="0.2">
      <c r="A107" s="10" t="s">
        <v>79</v>
      </c>
      <c r="B107" s="32" t="s">
        <v>48</v>
      </c>
      <c r="C107" s="17" t="s">
        <v>17</v>
      </c>
      <c r="D107" s="16" t="s">
        <v>19</v>
      </c>
      <c r="E107" s="16" t="s">
        <v>8</v>
      </c>
      <c r="F107" s="18" t="s">
        <v>104</v>
      </c>
      <c r="G107" s="44"/>
      <c r="H107" s="12">
        <f>H108</f>
        <v>20000</v>
      </c>
      <c r="I107" s="12">
        <f t="shared" ref="I107:L107" si="80">I108</f>
        <v>0</v>
      </c>
      <c r="J107" s="12">
        <f t="shared" si="80"/>
        <v>30000</v>
      </c>
      <c r="K107" s="12">
        <f t="shared" si="80"/>
        <v>0</v>
      </c>
      <c r="L107" s="12">
        <f t="shared" si="80"/>
        <v>50000</v>
      </c>
      <c r="M107" s="14">
        <f>M108</f>
        <v>0</v>
      </c>
    </row>
    <row r="108" spans="1:14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104</v>
      </c>
      <c r="G108" s="44">
        <v>200</v>
      </c>
      <c r="H108" s="12">
        <f>H109</f>
        <v>20000</v>
      </c>
      <c r="I108" s="12">
        <f t="shared" ref="I108" si="81">I109</f>
        <v>0</v>
      </c>
      <c r="J108" s="12">
        <f t="shared" ref="J108" si="82">J109</f>
        <v>30000</v>
      </c>
      <c r="K108" s="12">
        <f t="shared" ref="K108" si="83">K109</f>
        <v>0</v>
      </c>
      <c r="L108" s="12">
        <f t="shared" ref="L108" si="84">L109</f>
        <v>50000</v>
      </c>
      <c r="M108" s="14">
        <f>M109</f>
        <v>0</v>
      </c>
    </row>
    <row r="109" spans="1:14" ht="70.5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104</v>
      </c>
      <c r="G109" s="44">
        <v>240</v>
      </c>
      <c r="H109" s="12">
        <v>20000</v>
      </c>
      <c r="I109" s="12">
        <v>0</v>
      </c>
      <c r="J109" s="14">
        <v>30000</v>
      </c>
      <c r="K109" s="52">
        <v>0</v>
      </c>
      <c r="L109" s="52">
        <v>50000</v>
      </c>
      <c r="M109" s="52">
        <v>0</v>
      </c>
    </row>
    <row r="110" spans="1:14" ht="110.25" x14ac:dyDescent="0.2">
      <c r="A110" s="23" t="s">
        <v>80</v>
      </c>
      <c r="B110" s="24" t="s">
        <v>127</v>
      </c>
      <c r="C110" s="25" t="s">
        <v>17</v>
      </c>
      <c r="D110" s="29" t="s">
        <v>93</v>
      </c>
      <c r="E110" s="29" t="s">
        <v>10</v>
      </c>
      <c r="F110" s="30" t="s">
        <v>102</v>
      </c>
      <c r="G110" s="26"/>
      <c r="H110" s="27">
        <f>H111+H136</f>
        <v>9859792.9600000009</v>
      </c>
      <c r="I110" s="27">
        <f>I111+I136</f>
        <v>783858</v>
      </c>
      <c r="J110" s="27">
        <f t="shared" ref="J110:M110" si="85">J111</f>
        <v>8807073.2599999998</v>
      </c>
      <c r="K110" s="27">
        <f t="shared" si="85"/>
        <v>783858</v>
      </c>
      <c r="L110" s="27">
        <f t="shared" si="85"/>
        <v>8707073.2599999998</v>
      </c>
      <c r="M110" s="28">
        <f t="shared" si="85"/>
        <v>783858</v>
      </c>
      <c r="N110" s="65"/>
    </row>
    <row r="111" spans="1:14" ht="51" customHeight="1" x14ac:dyDescent="0.2">
      <c r="A111" s="10" t="s">
        <v>81</v>
      </c>
      <c r="B111" s="11" t="s">
        <v>49</v>
      </c>
      <c r="C111" s="17" t="s">
        <v>17</v>
      </c>
      <c r="D111" s="16" t="s">
        <v>93</v>
      </c>
      <c r="E111" s="16" t="s">
        <v>8</v>
      </c>
      <c r="F111" s="18" t="s">
        <v>102</v>
      </c>
      <c r="G111" s="44" t="s">
        <v>11</v>
      </c>
      <c r="H111" s="55">
        <f>H112+H117+H120+H126+H129+H141+H144</f>
        <v>9075934.9600000009</v>
      </c>
      <c r="I111" s="55">
        <v>0</v>
      </c>
      <c r="J111" s="55">
        <f t="shared" ref="J111:M111" si="86">J112+J118+J120+J126+J129+J136+J141+J144</f>
        <v>8807073.2599999998</v>
      </c>
      <c r="K111" s="55">
        <f t="shared" si="86"/>
        <v>783858</v>
      </c>
      <c r="L111" s="55">
        <f t="shared" si="86"/>
        <v>8707073.2599999998</v>
      </c>
      <c r="M111" s="50">
        <f t="shared" si="86"/>
        <v>783858</v>
      </c>
    </row>
    <row r="112" spans="1:14" ht="63" x14ac:dyDescent="0.2">
      <c r="A112" s="10" t="s">
        <v>82</v>
      </c>
      <c r="B112" s="11" t="s">
        <v>83</v>
      </c>
      <c r="C112" s="17" t="s">
        <v>17</v>
      </c>
      <c r="D112" s="16" t="s">
        <v>93</v>
      </c>
      <c r="E112" s="16" t="s">
        <v>8</v>
      </c>
      <c r="F112" s="18" t="s">
        <v>106</v>
      </c>
      <c r="G112" s="44" t="s">
        <v>11</v>
      </c>
      <c r="H112" s="55">
        <f>H113+H115</f>
        <v>4133215.2600000002</v>
      </c>
      <c r="I112" s="55">
        <f t="shared" ref="I112:M112" si="87">I113+I115</f>
        <v>0</v>
      </c>
      <c r="J112" s="55">
        <f t="shared" si="87"/>
        <v>3883215.26</v>
      </c>
      <c r="K112" s="55">
        <f t="shared" si="87"/>
        <v>0</v>
      </c>
      <c r="L112" s="55">
        <f t="shared" si="87"/>
        <v>3883215.26</v>
      </c>
      <c r="M112" s="50">
        <f t="shared" si="87"/>
        <v>0</v>
      </c>
    </row>
    <row r="113" spans="1:15" ht="141.75" x14ac:dyDescent="0.2">
      <c r="A113" s="10" t="s">
        <v>11</v>
      </c>
      <c r="B113" s="53" t="s">
        <v>107</v>
      </c>
      <c r="C113" s="17" t="s">
        <v>17</v>
      </c>
      <c r="D113" s="16" t="s">
        <v>93</v>
      </c>
      <c r="E113" s="16" t="s">
        <v>8</v>
      </c>
      <c r="F113" s="18" t="s">
        <v>106</v>
      </c>
      <c r="G113" s="44">
        <v>100</v>
      </c>
      <c r="H113" s="55">
        <f>H114</f>
        <v>3883215.2600000002</v>
      </c>
      <c r="I113" s="55">
        <f t="shared" ref="I113:M113" si="88">I114</f>
        <v>0</v>
      </c>
      <c r="J113" s="55">
        <f t="shared" si="88"/>
        <v>3883215.26</v>
      </c>
      <c r="K113" s="55">
        <f t="shared" si="88"/>
        <v>0</v>
      </c>
      <c r="L113" s="55">
        <f t="shared" si="88"/>
        <v>3883215.26</v>
      </c>
      <c r="M113" s="50">
        <f t="shared" si="88"/>
        <v>0</v>
      </c>
      <c r="O113" s="65"/>
    </row>
    <row r="114" spans="1:15" ht="38.25" x14ac:dyDescent="0.2">
      <c r="A114" s="10"/>
      <c r="B114" s="54" t="s">
        <v>85</v>
      </c>
      <c r="C114" s="17" t="s">
        <v>17</v>
      </c>
      <c r="D114" s="16" t="s">
        <v>93</v>
      </c>
      <c r="E114" s="16" t="s">
        <v>8</v>
      </c>
      <c r="F114" s="18" t="s">
        <v>106</v>
      </c>
      <c r="G114" s="44">
        <v>120</v>
      </c>
      <c r="H114" s="55">
        <f>1096023.6+2787191.66</f>
        <v>3883215.2600000002</v>
      </c>
      <c r="I114" s="56">
        <v>0</v>
      </c>
      <c r="J114" s="51">
        <v>3883215.26</v>
      </c>
      <c r="K114" s="51">
        <v>0</v>
      </c>
      <c r="L114" s="51">
        <v>3883215.26</v>
      </c>
      <c r="M114" s="51">
        <v>0</v>
      </c>
      <c r="O114" s="65"/>
    </row>
    <row r="115" spans="1:15" ht="47.25" x14ac:dyDescent="0.2">
      <c r="A115" s="10"/>
      <c r="B115" s="31" t="s">
        <v>100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>
        <v>200</v>
      </c>
      <c r="H115" s="55">
        <f>H116</f>
        <v>250000</v>
      </c>
      <c r="I115" s="55">
        <f t="shared" ref="I115:M115" si="89">I116</f>
        <v>0</v>
      </c>
      <c r="J115" s="55">
        <f t="shared" si="89"/>
        <v>0</v>
      </c>
      <c r="K115" s="55">
        <f t="shared" si="89"/>
        <v>0</v>
      </c>
      <c r="L115" s="55">
        <f t="shared" si="89"/>
        <v>0</v>
      </c>
      <c r="M115" s="50">
        <f t="shared" si="89"/>
        <v>0</v>
      </c>
    </row>
    <row r="116" spans="1:15" ht="63" x14ac:dyDescent="0.2">
      <c r="A116" s="10" t="s">
        <v>11</v>
      </c>
      <c r="B116" s="31" t="s">
        <v>101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240</v>
      </c>
      <c r="H116" s="55">
        <v>250000</v>
      </c>
      <c r="I116" s="56">
        <v>0</v>
      </c>
      <c r="J116" s="51">
        <v>0</v>
      </c>
      <c r="K116" s="51">
        <v>0</v>
      </c>
      <c r="L116" s="51">
        <v>0</v>
      </c>
      <c r="M116" s="51">
        <v>0</v>
      </c>
    </row>
    <row r="117" spans="1:15" ht="63" x14ac:dyDescent="0.2">
      <c r="A117" s="10"/>
      <c r="B117" s="11" t="s">
        <v>83</v>
      </c>
      <c r="C117" s="17" t="s">
        <v>17</v>
      </c>
      <c r="D117" s="16" t="s">
        <v>93</v>
      </c>
      <c r="E117" s="16" t="s">
        <v>8</v>
      </c>
      <c r="F117" s="18" t="s">
        <v>108</v>
      </c>
      <c r="G117" s="44"/>
      <c r="H117" s="55">
        <f>H118</f>
        <v>593000</v>
      </c>
      <c r="I117" s="55">
        <f t="shared" ref="I117:M117" si="90">I118</f>
        <v>0</v>
      </c>
      <c r="J117" s="55">
        <f t="shared" si="90"/>
        <v>300000</v>
      </c>
      <c r="K117" s="55">
        <f t="shared" si="90"/>
        <v>0</v>
      </c>
      <c r="L117" s="55">
        <f t="shared" si="90"/>
        <v>300000</v>
      </c>
      <c r="M117" s="50">
        <f t="shared" si="90"/>
        <v>0</v>
      </c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108</v>
      </c>
      <c r="G118" s="44">
        <v>200</v>
      </c>
      <c r="H118" s="55">
        <f>H119</f>
        <v>593000</v>
      </c>
      <c r="I118" s="55">
        <f t="shared" ref="I118" si="91">I119</f>
        <v>0</v>
      </c>
      <c r="J118" s="55">
        <f t="shared" ref="J118" si="92">J119</f>
        <v>300000</v>
      </c>
      <c r="K118" s="55">
        <f t="shared" ref="K118" si="93">K119</f>
        <v>0</v>
      </c>
      <c r="L118" s="55">
        <f t="shared" ref="L118" si="94">L119</f>
        <v>300000</v>
      </c>
      <c r="M118" s="50">
        <f t="shared" ref="M118" si="95">M119</f>
        <v>0</v>
      </c>
    </row>
    <row r="119" spans="1:15" ht="63" x14ac:dyDescent="0.2">
      <c r="A119" s="10"/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108</v>
      </c>
      <c r="G119" s="44">
        <v>240</v>
      </c>
      <c r="H119" s="55">
        <v>593000</v>
      </c>
      <c r="I119" s="56">
        <v>0</v>
      </c>
      <c r="J119" s="51">
        <v>300000</v>
      </c>
      <c r="K119" s="51">
        <v>0</v>
      </c>
      <c r="L119" s="51">
        <v>300000</v>
      </c>
      <c r="M119" s="51">
        <v>0</v>
      </c>
    </row>
    <row r="120" spans="1:15" ht="63" x14ac:dyDescent="0.2">
      <c r="A120" s="10" t="s">
        <v>86</v>
      </c>
      <c r="B120" s="31" t="s">
        <v>87</v>
      </c>
      <c r="C120" s="17" t="s">
        <v>17</v>
      </c>
      <c r="D120" s="16" t="s">
        <v>93</v>
      </c>
      <c r="E120" s="16" t="s">
        <v>8</v>
      </c>
      <c r="F120" s="18" t="s">
        <v>104</v>
      </c>
      <c r="G120" s="44"/>
      <c r="H120" s="55">
        <f>H121+H123</f>
        <v>70000</v>
      </c>
      <c r="I120" s="55">
        <f t="shared" ref="I120:M120" si="96">I121+I123</f>
        <v>0</v>
      </c>
      <c r="J120" s="55">
        <f t="shared" si="96"/>
        <v>70000</v>
      </c>
      <c r="K120" s="55">
        <f t="shared" si="96"/>
        <v>0</v>
      </c>
      <c r="L120" s="55">
        <f t="shared" si="96"/>
        <v>70000</v>
      </c>
      <c r="M120" s="50">
        <f t="shared" si="96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104</v>
      </c>
      <c r="G121" s="44">
        <v>200</v>
      </c>
      <c r="H121" s="55">
        <f>H122</f>
        <v>58000</v>
      </c>
      <c r="I121" s="55">
        <f t="shared" ref="I121:M121" si="97">I122</f>
        <v>0</v>
      </c>
      <c r="J121" s="55">
        <f t="shared" si="97"/>
        <v>58000</v>
      </c>
      <c r="K121" s="55">
        <f t="shared" si="97"/>
        <v>0</v>
      </c>
      <c r="L121" s="55">
        <f t="shared" si="97"/>
        <v>58000</v>
      </c>
      <c r="M121" s="50">
        <f t="shared" si="97"/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104</v>
      </c>
      <c r="G122" s="44">
        <v>240</v>
      </c>
      <c r="H122" s="55">
        <v>58000</v>
      </c>
      <c r="I122" s="55">
        <v>0</v>
      </c>
      <c r="J122" s="51">
        <v>58000</v>
      </c>
      <c r="K122" s="51">
        <v>0</v>
      </c>
      <c r="L122" s="51">
        <v>58000</v>
      </c>
      <c r="M122" s="51">
        <v>0</v>
      </c>
    </row>
    <row r="123" spans="1:15" ht="63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104</v>
      </c>
      <c r="G123" s="44"/>
      <c r="H123" s="55">
        <f>H124</f>
        <v>12000</v>
      </c>
      <c r="I123" s="55">
        <f t="shared" ref="I123:M123" si="98">I124</f>
        <v>0</v>
      </c>
      <c r="J123" s="55">
        <f t="shared" si="98"/>
        <v>12000</v>
      </c>
      <c r="K123" s="55">
        <f t="shared" si="98"/>
        <v>0</v>
      </c>
      <c r="L123" s="55">
        <f t="shared" si="98"/>
        <v>12000</v>
      </c>
      <c r="M123" s="50">
        <f t="shared" si="98"/>
        <v>0</v>
      </c>
    </row>
    <row r="124" spans="1:15" ht="34.5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104</v>
      </c>
      <c r="G124" s="44">
        <v>800</v>
      </c>
      <c r="H124" s="55">
        <f>H125</f>
        <v>12000</v>
      </c>
      <c r="I124" s="55">
        <f t="shared" ref="I124" si="99">I125</f>
        <v>0</v>
      </c>
      <c r="J124" s="55">
        <f t="shared" ref="J124" si="100">J125</f>
        <v>12000</v>
      </c>
      <c r="K124" s="55">
        <f t="shared" ref="K124" si="101">K125</f>
        <v>0</v>
      </c>
      <c r="L124" s="55">
        <f t="shared" ref="L124" si="102">L125</f>
        <v>12000</v>
      </c>
      <c r="M124" s="50">
        <f t="shared" ref="M124" si="103">M125</f>
        <v>0</v>
      </c>
    </row>
    <row r="125" spans="1:15" ht="47.25" x14ac:dyDescent="0.2">
      <c r="A125" s="10" t="s">
        <v>11</v>
      </c>
      <c r="B125" s="31" t="s">
        <v>110</v>
      </c>
      <c r="C125" s="17" t="s">
        <v>17</v>
      </c>
      <c r="D125" s="16" t="s">
        <v>93</v>
      </c>
      <c r="E125" s="16" t="s">
        <v>8</v>
      </c>
      <c r="F125" s="18" t="s">
        <v>104</v>
      </c>
      <c r="G125" s="44">
        <v>850</v>
      </c>
      <c r="H125" s="55">
        <v>12000</v>
      </c>
      <c r="I125" s="56">
        <v>0</v>
      </c>
      <c r="J125" s="51">
        <v>12000</v>
      </c>
      <c r="K125" s="51">
        <v>0</v>
      </c>
      <c r="L125" s="51">
        <v>12000</v>
      </c>
      <c r="M125" s="51">
        <v>0</v>
      </c>
    </row>
    <row r="126" spans="1:15" ht="63" x14ac:dyDescent="0.2">
      <c r="A126" s="10" t="s">
        <v>113</v>
      </c>
      <c r="B126" s="31" t="s">
        <v>97</v>
      </c>
      <c r="C126" s="17" t="s">
        <v>17</v>
      </c>
      <c r="D126" s="16" t="s">
        <v>93</v>
      </c>
      <c r="E126" s="16" t="s">
        <v>8</v>
      </c>
      <c r="F126" s="18" t="s">
        <v>111</v>
      </c>
      <c r="G126" s="44"/>
      <c r="H126" s="55">
        <f>H127</f>
        <v>713782.32</v>
      </c>
      <c r="I126" s="55">
        <f t="shared" ref="I126:M126" si="104">I127</f>
        <v>0</v>
      </c>
      <c r="J126" s="55">
        <f t="shared" si="104"/>
        <v>0</v>
      </c>
      <c r="K126" s="55">
        <f t="shared" si="104"/>
        <v>0</v>
      </c>
      <c r="L126" s="55">
        <f t="shared" si="104"/>
        <v>0</v>
      </c>
      <c r="M126" s="50">
        <f t="shared" si="104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111</v>
      </c>
      <c r="G127" s="44">
        <v>200</v>
      </c>
      <c r="H127" s="55">
        <f>H128</f>
        <v>713782.32</v>
      </c>
      <c r="I127" s="55">
        <f t="shared" ref="I127" si="105">I128</f>
        <v>0</v>
      </c>
      <c r="J127" s="55">
        <f t="shared" ref="J127" si="106">J128</f>
        <v>0</v>
      </c>
      <c r="K127" s="55">
        <f t="shared" ref="K127" si="107">K128</f>
        <v>0</v>
      </c>
      <c r="L127" s="55">
        <f t="shared" ref="L127" si="108">L128</f>
        <v>0</v>
      </c>
      <c r="M127" s="50">
        <f t="shared" ref="M127" si="109">M128</f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111</v>
      </c>
      <c r="G128" s="44">
        <v>240</v>
      </c>
      <c r="H128" s="55">
        <v>713782.32</v>
      </c>
      <c r="I128" s="56">
        <v>0</v>
      </c>
      <c r="J128" s="51">
        <v>0</v>
      </c>
      <c r="K128" s="51">
        <v>0</v>
      </c>
      <c r="L128" s="51">
        <v>0</v>
      </c>
      <c r="M128" s="51">
        <v>0</v>
      </c>
    </row>
    <row r="129" spans="1:13" ht="63" x14ac:dyDescent="0.2">
      <c r="A129" s="10"/>
      <c r="B129" s="31" t="s">
        <v>97</v>
      </c>
      <c r="C129" s="17" t="s">
        <v>17</v>
      </c>
      <c r="D129" s="16" t="s">
        <v>93</v>
      </c>
      <c r="E129" s="16" t="s">
        <v>8</v>
      </c>
      <c r="F129" s="18" t="s">
        <v>112</v>
      </c>
      <c r="G129" s="44"/>
      <c r="H129" s="55">
        <f>H130+H132+H134</f>
        <v>3495937.38</v>
      </c>
      <c r="I129" s="55">
        <f t="shared" ref="I129:M129" si="110">I130+I132+I134</f>
        <v>0</v>
      </c>
      <c r="J129" s="55">
        <f t="shared" si="110"/>
        <v>3700000</v>
      </c>
      <c r="K129" s="55">
        <f t="shared" si="110"/>
        <v>0</v>
      </c>
      <c r="L129" s="55">
        <f t="shared" si="110"/>
        <v>3600000</v>
      </c>
      <c r="M129" s="50">
        <f t="shared" si="110"/>
        <v>0</v>
      </c>
    </row>
    <row r="130" spans="1:13" ht="141.75" x14ac:dyDescent="0.2">
      <c r="A130" s="10"/>
      <c r="B130" s="53" t="s">
        <v>107</v>
      </c>
      <c r="C130" s="17" t="s">
        <v>17</v>
      </c>
      <c r="D130" s="16" t="s">
        <v>93</v>
      </c>
      <c r="E130" s="16" t="s">
        <v>8</v>
      </c>
      <c r="F130" s="18" t="s">
        <v>112</v>
      </c>
      <c r="G130" s="44">
        <v>100</v>
      </c>
      <c r="H130" s="55">
        <f>H131</f>
        <v>2732544.27</v>
      </c>
      <c r="I130" s="55">
        <f t="shared" ref="I130:M130" si="111">I131</f>
        <v>0</v>
      </c>
      <c r="J130" s="55">
        <f t="shared" si="111"/>
        <v>2732544.27</v>
      </c>
      <c r="K130" s="55">
        <f t="shared" si="111"/>
        <v>0</v>
      </c>
      <c r="L130" s="55">
        <f t="shared" si="111"/>
        <v>2732544.27</v>
      </c>
      <c r="M130" s="50">
        <f t="shared" si="111"/>
        <v>0</v>
      </c>
    </row>
    <row r="131" spans="1:13" ht="31.5" x14ac:dyDescent="0.2">
      <c r="A131" s="10"/>
      <c r="B131" s="33" t="s">
        <v>15</v>
      </c>
      <c r="C131" s="17" t="s">
        <v>17</v>
      </c>
      <c r="D131" s="16" t="s">
        <v>93</v>
      </c>
      <c r="E131" s="16" t="s">
        <v>8</v>
      </c>
      <c r="F131" s="18" t="s">
        <v>112</v>
      </c>
      <c r="G131" s="44">
        <v>110</v>
      </c>
      <c r="H131" s="55">
        <v>2732544.27</v>
      </c>
      <c r="I131" s="56">
        <v>0</v>
      </c>
      <c r="J131" s="51">
        <v>2732544.27</v>
      </c>
      <c r="K131" s="51">
        <v>0</v>
      </c>
      <c r="L131" s="51">
        <v>2732544.27</v>
      </c>
      <c r="M131" s="51">
        <v>0</v>
      </c>
    </row>
    <row r="132" spans="1:13" ht="47.25" x14ac:dyDescent="0.2">
      <c r="A132" s="10"/>
      <c r="B132" s="31" t="s">
        <v>100</v>
      </c>
      <c r="C132" s="17" t="s">
        <v>17</v>
      </c>
      <c r="D132" s="16" t="s">
        <v>93</v>
      </c>
      <c r="E132" s="16" t="s">
        <v>8</v>
      </c>
      <c r="F132" s="18" t="s">
        <v>112</v>
      </c>
      <c r="G132" s="44">
        <v>200</v>
      </c>
      <c r="H132" s="55">
        <f>H133</f>
        <v>748393.11</v>
      </c>
      <c r="I132" s="55">
        <f t="shared" ref="I132:M132" si="112">I133</f>
        <v>0</v>
      </c>
      <c r="J132" s="55">
        <f t="shared" si="112"/>
        <v>952455.73</v>
      </c>
      <c r="K132" s="55">
        <f t="shared" si="112"/>
        <v>0</v>
      </c>
      <c r="L132" s="55">
        <f t="shared" si="112"/>
        <v>852455.73</v>
      </c>
      <c r="M132" s="50">
        <f t="shared" si="112"/>
        <v>0</v>
      </c>
    </row>
    <row r="133" spans="1:13" ht="63" x14ac:dyDescent="0.2">
      <c r="A133" s="10"/>
      <c r="B133" s="31" t="s">
        <v>101</v>
      </c>
      <c r="C133" s="17" t="s">
        <v>17</v>
      </c>
      <c r="D133" s="16" t="s">
        <v>93</v>
      </c>
      <c r="E133" s="16" t="s">
        <v>8</v>
      </c>
      <c r="F133" s="18" t="s">
        <v>112</v>
      </c>
      <c r="G133" s="44">
        <v>240</v>
      </c>
      <c r="H133" s="55">
        <v>748393.11</v>
      </c>
      <c r="I133" s="56">
        <v>0</v>
      </c>
      <c r="J133" s="51">
        <v>952455.73</v>
      </c>
      <c r="K133" s="51">
        <v>0</v>
      </c>
      <c r="L133" s="51">
        <v>852455.73</v>
      </c>
      <c r="M133" s="51">
        <v>0</v>
      </c>
    </row>
    <row r="134" spans="1:13" ht="24.75" customHeight="1" x14ac:dyDescent="0.2">
      <c r="A134" s="10"/>
      <c r="B134" s="31" t="s">
        <v>109</v>
      </c>
      <c r="C134" s="17" t="s">
        <v>17</v>
      </c>
      <c r="D134" s="16" t="s">
        <v>93</v>
      </c>
      <c r="E134" s="16" t="s">
        <v>8</v>
      </c>
      <c r="F134" s="18" t="s">
        <v>112</v>
      </c>
      <c r="G134" s="44">
        <v>800</v>
      </c>
      <c r="H134" s="55">
        <f>H135</f>
        <v>15000</v>
      </c>
      <c r="I134" s="55">
        <f t="shared" ref="I134:M134" si="113">I135</f>
        <v>0</v>
      </c>
      <c r="J134" s="55">
        <f t="shared" si="113"/>
        <v>15000</v>
      </c>
      <c r="K134" s="55">
        <f t="shared" si="113"/>
        <v>0</v>
      </c>
      <c r="L134" s="55">
        <f t="shared" si="113"/>
        <v>15000</v>
      </c>
      <c r="M134" s="50">
        <f t="shared" si="113"/>
        <v>0</v>
      </c>
    </row>
    <row r="135" spans="1:13" ht="45.75" customHeight="1" x14ac:dyDescent="0.2">
      <c r="A135" s="10"/>
      <c r="B135" s="31" t="s">
        <v>110</v>
      </c>
      <c r="C135" s="17" t="s">
        <v>17</v>
      </c>
      <c r="D135" s="16" t="s">
        <v>93</v>
      </c>
      <c r="E135" s="16" t="s">
        <v>8</v>
      </c>
      <c r="F135" s="18" t="s">
        <v>112</v>
      </c>
      <c r="G135" s="44">
        <v>850</v>
      </c>
      <c r="H135" s="55">
        <v>15000</v>
      </c>
      <c r="I135" s="56">
        <v>0</v>
      </c>
      <c r="J135" s="51">
        <v>15000</v>
      </c>
      <c r="K135" s="51">
        <v>0</v>
      </c>
      <c r="L135" s="51">
        <v>15000</v>
      </c>
      <c r="M135" s="51">
        <v>0</v>
      </c>
    </row>
    <row r="136" spans="1:13" ht="117.75" customHeight="1" x14ac:dyDescent="0.2">
      <c r="A136" s="10" t="s">
        <v>89</v>
      </c>
      <c r="B136" s="34" t="s">
        <v>88</v>
      </c>
      <c r="C136" s="17" t="s">
        <v>17</v>
      </c>
      <c r="D136" s="16" t="s">
        <v>93</v>
      </c>
      <c r="E136" s="16" t="s">
        <v>32</v>
      </c>
      <c r="F136" s="18" t="s">
        <v>140</v>
      </c>
      <c r="G136" s="44"/>
      <c r="H136" s="55">
        <f>H137+H139</f>
        <v>783858</v>
      </c>
      <c r="I136" s="55">
        <f t="shared" ref="I136:M136" si="114">I137+I139</f>
        <v>783858</v>
      </c>
      <c r="J136" s="55">
        <f t="shared" si="114"/>
        <v>783858</v>
      </c>
      <c r="K136" s="55">
        <f t="shared" si="114"/>
        <v>783858</v>
      </c>
      <c r="L136" s="55">
        <f t="shared" si="114"/>
        <v>783858</v>
      </c>
      <c r="M136" s="50">
        <f t="shared" si="114"/>
        <v>783858</v>
      </c>
    </row>
    <row r="137" spans="1:13" ht="134.25" customHeight="1" x14ac:dyDescent="0.2">
      <c r="B137" s="53" t="s">
        <v>107</v>
      </c>
      <c r="C137" s="17" t="s">
        <v>17</v>
      </c>
      <c r="D137" s="16" t="s">
        <v>93</v>
      </c>
      <c r="E137" s="16" t="s">
        <v>32</v>
      </c>
      <c r="F137" s="18" t="s">
        <v>140</v>
      </c>
      <c r="G137" s="44">
        <v>100</v>
      </c>
      <c r="H137" s="55">
        <f>H138</f>
        <v>783858</v>
      </c>
      <c r="I137" s="55">
        <f t="shared" ref="I137:M137" si="115">I138</f>
        <v>783858</v>
      </c>
      <c r="J137" s="55">
        <f t="shared" si="115"/>
        <v>783858</v>
      </c>
      <c r="K137" s="55">
        <f t="shared" si="115"/>
        <v>783858</v>
      </c>
      <c r="L137" s="55">
        <f t="shared" si="115"/>
        <v>783858</v>
      </c>
      <c r="M137" s="50">
        <f t="shared" si="115"/>
        <v>783858</v>
      </c>
    </row>
    <row r="138" spans="1:13" ht="50.25" customHeight="1" x14ac:dyDescent="0.2">
      <c r="A138" s="19"/>
      <c r="B138" s="15" t="s">
        <v>85</v>
      </c>
      <c r="C138" s="17" t="s">
        <v>17</v>
      </c>
      <c r="D138" s="16" t="s">
        <v>93</v>
      </c>
      <c r="E138" s="16" t="s">
        <v>32</v>
      </c>
      <c r="F138" s="18" t="s">
        <v>140</v>
      </c>
      <c r="G138" s="44">
        <v>120</v>
      </c>
      <c r="H138" s="55">
        <f>I138</f>
        <v>783858</v>
      </c>
      <c r="I138" s="56">
        <v>783858</v>
      </c>
      <c r="J138" s="51">
        <f>K138</f>
        <v>783858</v>
      </c>
      <c r="K138" s="51">
        <v>783858</v>
      </c>
      <c r="L138" s="51">
        <f>M138</f>
        <v>783858</v>
      </c>
      <c r="M138" s="51">
        <v>783858</v>
      </c>
    </row>
    <row r="139" spans="1:13" ht="32.25" hidden="1" customHeight="1" x14ac:dyDescent="0.2">
      <c r="A139" s="10"/>
      <c r="B139" s="31" t="s">
        <v>100</v>
      </c>
      <c r="C139" s="17" t="s">
        <v>17</v>
      </c>
      <c r="D139" s="16" t="s">
        <v>93</v>
      </c>
      <c r="E139" s="16" t="s">
        <v>32</v>
      </c>
      <c r="F139" s="18" t="s">
        <v>114</v>
      </c>
      <c r="G139" s="44">
        <v>200</v>
      </c>
      <c r="H139" s="55">
        <f>H140</f>
        <v>0</v>
      </c>
      <c r="I139" s="55">
        <f t="shared" ref="I139:M139" si="116">I140</f>
        <v>0</v>
      </c>
      <c r="J139" s="55">
        <f t="shared" si="116"/>
        <v>0</v>
      </c>
      <c r="K139" s="55">
        <f t="shared" si="116"/>
        <v>0</v>
      </c>
      <c r="L139" s="55">
        <f t="shared" si="116"/>
        <v>0</v>
      </c>
      <c r="M139" s="50">
        <f t="shared" si="116"/>
        <v>0</v>
      </c>
    </row>
    <row r="140" spans="1:13" ht="49.5" hidden="1" customHeight="1" x14ac:dyDescent="0.2">
      <c r="A140" s="10"/>
      <c r="B140" s="31" t="s">
        <v>101</v>
      </c>
      <c r="C140" s="17" t="s">
        <v>17</v>
      </c>
      <c r="D140" s="16" t="s">
        <v>93</v>
      </c>
      <c r="E140" s="16" t="s">
        <v>32</v>
      </c>
      <c r="F140" s="18" t="s">
        <v>114</v>
      </c>
      <c r="G140" s="44">
        <v>240</v>
      </c>
      <c r="H140" s="55">
        <v>0</v>
      </c>
      <c r="I140" s="56">
        <v>0</v>
      </c>
      <c r="J140" s="51">
        <v>0</v>
      </c>
      <c r="K140" s="51">
        <v>0</v>
      </c>
      <c r="L140" s="51">
        <v>0</v>
      </c>
      <c r="M140" s="51">
        <v>0</v>
      </c>
    </row>
    <row r="141" spans="1:13" ht="63" x14ac:dyDescent="0.2">
      <c r="A141" s="10" t="s">
        <v>90</v>
      </c>
      <c r="B141" s="34" t="s">
        <v>91</v>
      </c>
      <c r="C141" s="17" t="s">
        <v>17</v>
      </c>
      <c r="D141" s="16" t="s">
        <v>93</v>
      </c>
      <c r="E141" s="16" t="s">
        <v>8</v>
      </c>
      <c r="F141" s="18" t="s">
        <v>115</v>
      </c>
      <c r="G141" s="44"/>
      <c r="H141" s="55">
        <f>H142</f>
        <v>20000</v>
      </c>
      <c r="I141" s="55">
        <f t="shared" ref="I141:M141" si="117">I142</f>
        <v>0</v>
      </c>
      <c r="J141" s="55">
        <f t="shared" si="117"/>
        <v>20000</v>
      </c>
      <c r="K141" s="55">
        <f t="shared" si="117"/>
        <v>0</v>
      </c>
      <c r="L141" s="55">
        <f t="shared" si="117"/>
        <v>20000</v>
      </c>
      <c r="M141" s="50">
        <f t="shared" si="117"/>
        <v>0</v>
      </c>
    </row>
    <row r="142" spans="1:13" ht="47.25" x14ac:dyDescent="0.2">
      <c r="A142" s="10"/>
      <c r="B142" s="31" t="s">
        <v>100</v>
      </c>
      <c r="C142" s="17" t="s">
        <v>17</v>
      </c>
      <c r="D142" s="16" t="s">
        <v>93</v>
      </c>
      <c r="E142" s="16" t="s">
        <v>8</v>
      </c>
      <c r="F142" s="18" t="s">
        <v>115</v>
      </c>
      <c r="G142" s="44">
        <v>200</v>
      </c>
      <c r="H142" s="55">
        <f>H143</f>
        <v>20000</v>
      </c>
      <c r="I142" s="55">
        <f t="shared" ref="I142" si="118">I143</f>
        <v>0</v>
      </c>
      <c r="J142" s="55">
        <f t="shared" ref="J142" si="119">J143</f>
        <v>20000</v>
      </c>
      <c r="K142" s="55">
        <f t="shared" ref="K142" si="120">K143</f>
        <v>0</v>
      </c>
      <c r="L142" s="55">
        <f t="shared" ref="L142" si="121">L143</f>
        <v>20000</v>
      </c>
      <c r="M142" s="50">
        <f t="shared" ref="M142" si="122">M143</f>
        <v>0</v>
      </c>
    </row>
    <row r="143" spans="1:13" ht="63" x14ac:dyDescent="0.2">
      <c r="A143" s="10"/>
      <c r="B143" s="31" t="s">
        <v>101</v>
      </c>
      <c r="C143" s="17" t="s">
        <v>17</v>
      </c>
      <c r="D143" s="16" t="s">
        <v>93</v>
      </c>
      <c r="E143" s="16" t="s">
        <v>8</v>
      </c>
      <c r="F143" s="18" t="s">
        <v>115</v>
      </c>
      <c r="G143" s="44">
        <v>240</v>
      </c>
      <c r="H143" s="55">
        <v>20000</v>
      </c>
      <c r="I143" s="56"/>
      <c r="J143" s="51">
        <v>20000</v>
      </c>
      <c r="K143" s="51">
        <v>0</v>
      </c>
      <c r="L143" s="51">
        <v>20000</v>
      </c>
      <c r="M143" s="51">
        <v>0</v>
      </c>
    </row>
    <row r="144" spans="1:13" ht="31.5" x14ac:dyDescent="0.2">
      <c r="A144" s="10" t="s">
        <v>92</v>
      </c>
      <c r="B144" s="11" t="s">
        <v>29</v>
      </c>
      <c r="C144" s="17" t="s">
        <v>17</v>
      </c>
      <c r="D144" s="16" t="s">
        <v>93</v>
      </c>
      <c r="E144" s="16" t="s">
        <v>8</v>
      </c>
      <c r="F144" s="18" t="s">
        <v>129</v>
      </c>
      <c r="G144" s="44"/>
      <c r="H144" s="55">
        <f>H146</f>
        <v>50000</v>
      </c>
      <c r="I144" s="55">
        <f t="shared" ref="I144:M144" si="123">I146</f>
        <v>0</v>
      </c>
      <c r="J144" s="55">
        <f t="shared" si="123"/>
        <v>50000</v>
      </c>
      <c r="K144" s="55">
        <f t="shared" si="123"/>
        <v>0</v>
      </c>
      <c r="L144" s="55">
        <f t="shared" si="123"/>
        <v>50000</v>
      </c>
      <c r="M144" s="50">
        <f t="shared" si="123"/>
        <v>0</v>
      </c>
    </row>
    <row r="145" spans="1:13" ht="24" customHeight="1" x14ac:dyDescent="0.2">
      <c r="A145" s="10"/>
      <c r="B145" s="11" t="s">
        <v>109</v>
      </c>
      <c r="C145" s="17" t="s">
        <v>17</v>
      </c>
      <c r="D145" s="16" t="s">
        <v>93</v>
      </c>
      <c r="E145" s="16" t="s">
        <v>8</v>
      </c>
      <c r="F145" s="18" t="s">
        <v>129</v>
      </c>
      <c r="G145" s="44">
        <v>800</v>
      </c>
      <c r="H145" s="55">
        <f>H146</f>
        <v>50000</v>
      </c>
      <c r="I145" s="55">
        <f t="shared" ref="I145:M145" si="124">I146</f>
        <v>0</v>
      </c>
      <c r="J145" s="55">
        <f t="shared" si="124"/>
        <v>50000</v>
      </c>
      <c r="K145" s="55">
        <f t="shared" si="124"/>
        <v>0</v>
      </c>
      <c r="L145" s="55">
        <f t="shared" si="124"/>
        <v>50000</v>
      </c>
      <c r="M145" s="50">
        <f t="shared" si="124"/>
        <v>0</v>
      </c>
    </row>
    <row r="146" spans="1:13" ht="29.25" customHeight="1" x14ac:dyDescent="0.2">
      <c r="A146" s="10"/>
      <c r="B146" s="31" t="s">
        <v>30</v>
      </c>
      <c r="C146" s="17" t="s">
        <v>17</v>
      </c>
      <c r="D146" s="16" t="s">
        <v>93</v>
      </c>
      <c r="E146" s="16" t="s">
        <v>8</v>
      </c>
      <c r="F146" s="18" t="s">
        <v>129</v>
      </c>
      <c r="G146" s="44">
        <v>870</v>
      </c>
      <c r="H146" s="55">
        <v>50000</v>
      </c>
      <c r="I146" s="56">
        <v>0</v>
      </c>
      <c r="J146" s="51">
        <v>50000</v>
      </c>
      <c r="K146" s="51">
        <v>0</v>
      </c>
      <c r="L146" s="51">
        <v>50000</v>
      </c>
      <c r="M146" s="51">
        <v>0</v>
      </c>
    </row>
    <row r="147" spans="1:13" ht="49.5" customHeight="1" x14ac:dyDescent="0.2">
      <c r="A147" s="10" t="s">
        <v>148</v>
      </c>
      <c r="B147" s="77" t="s">
        <v>150</v>
      </c>
      <c r="C147" s="80" t="s">
        <v>17</v>
      </c>
      <c r="D147" s="81" t="s">
        <v>151</v>
      </c>
      <c r="E147" s="81" t="s">
        <v>10</v>
      </c>
      <c r="F147" s="82" t="s">
        <v>102</v>
      </c>
      <c r="G147" s="21"/>
      <c r="H147" s="83">
        <f>H148</f>
        <v>5517789.4800000004</v>
      </c>
      <c r="I147" s="83">
        <f t="shared" ref="I147:M147" si="125">I148</f>
        <v>5241900</v>
      </c>
      <c r="J147" s="83">
        <f t="shared" si="125"/>
        <v>0</v>
      </c>
      <c r="K147" s="83">
        <f t="shared" si="125"/>
        <v>0</v>
      </c>
      <c r="L147" s="83">
        <f t="shared" si="125"/>
        <v>0</v>
      </c>
      <c r="M147" s="84">
        <f t="shared" si="125"/>
        <v>0</v>
      </c>
    </row>
    <row r="148" spans="1:13" ht="61.5" customHeight="1" x14ac:dyDescent="0.2">
      <c r="A148" s="10" t="s">
        <v>149</v>
      </c>
      <c r="B148" s="78" t="s">
        <v>146</v>
      </c>
      <c r="C148" s="17" t="s">
        <v>17</v>
      </c>
      <c r="D148" s="16" t="s">
        <v>151</v>
      </c>
      <c r="E148" s="16" t="s">
        <v>8</v>
      </c>
      <c r="F148" s="18" t="s">
        <v>102</v>
      </c>
      <c r="G148" s="71"/>
      <c r="H148" s="55">
        <f>H149+H152</f>
        <v>5517789.4800000004</v>
      </c>
      <c r="I148" s="55">
        <f t="shared" ref="I148:M148" si="126">I149+I152</f>
        <v>5241900</v>
      </c>
      <c r="J148" s="55">
        <f t="shared" si="126"/>
        <v>0</v>
      </c>
      <c r="K148" s="55">
        <f t="shared" si="126"/>
        <v>0</v>
      </c>
      <c r="L148" s="55">
        <f t="shared" si="126"/>
        <v>0</v>
      </c>
      <c r="M148" s="50">
        <f t="shared" si="126"/>
        <v>0</v>
      </c>
    </row>
    <row r="149" spans="1:13" ht="140.25" customHeight="1" x14ac:dyDescent="0.2">
      <c r="A149" s="10"/>
      <c r="B149" s="78" t="s">
        <v>147</v>
      </c>
      <c r="C149" s="17" t="s">
        <v>17</v>
      </c>
      <c r="D149" s="16" t="s">
        <v>151</v>
      </c>
      <c r="E149" s="16" t="s">
        <v>8</v>
      </c>
      <c r="F149" s="18" t="s">
        <v>152</v>
      </c>
      <c r="G149" s="71"/>
      <c r="H149" s="55">
        <f>H150</f>
        <v>275889.48</v>
      </c>
      <c r="I149" s="55">
        <f t="shared" ref="I149:M149" si="127">I150</f>
        <v>0</v>
      </c>
      <c r="J149" s="55">
        <f t="shared" si="127"/>
        <v>0</v>
      </c>
      <c r="K149" s="55">
        <f t="shared" si="127"/>
        <v>0</v>
      </c>
      <c r="L149" s="55">
        <f t="shared" si="127"/>
        <v>0</v>
      </c>
      <c r="M149" s="50">
        <f t="shared" si="127"/>
        <v>0</v>
      </c>
    </row>
    <row r="150" spans="1:13" ht="65.25" customHeight="1" x14ac:dyDescent="0.2">
      <c r="A150" s="10"/>
      <c r="B150" s="79" t="s">
        <v>131</v>
      </c>
      <c r="C150" s="17" t="s">
        <v>17</v>
      </c>
      <c r="D150" s="16" t="s">
        <v>151</v>
      </c>
      <c r="E150" s="16" t="s">
        <v>8</v>
      </c>
      <c r="F150" s="18" t="s">
        <v>152</v>
      </c>
      <c r="G150" s="71">
        <v>400</v>
      </c>
      <c r="H150" s="55">
        <f>H151</f>
        <v>275889.48</v>
      </c>
      <c r="I150" s="55">
        <f t="shared" ref="I150" si="128">I151</f>
        <v>0</v>
      </c>
      <c r="J150" s="55">
        <f t="shared" ref="J150" si="129">J151</f>
        <v>0</v>
      </c>
      <c r="K150" s="55">
        <f t="shared" ref="K150" si="130">K151</f>
        <v>0</v>
      </c>
      <c r="L150" s="55">
        <f t="shared" ref="L150" si="131">L151</f>
        <v>0</v>
      </c>
      <c r="M150" s="50">
        <f t="shared" ref="M150" si="132">M151</f>
        <v>0</v>
      </c>
    </row>
    <row r="151" spans="1:13" ht="62.25" customHeight="1" x14ac:dyDescent="0.2">
      <c r="A151" s="10"/>
      <c r="B151" s="79" t="s">
        <v>132</v>
      </c>
      <c r="C151" s="17" t="s">
        <v>17</v>
      </c>
      <c r="D151" s="16" t="s">
        <v>151</v>
      </c>
      <c r="E151" s="16" t="s">
        <v>8</v>
      </c>
      <c r="F151" s="18" t="s">
        <v>152</v>
      </c>
      <c r="G151" s="71">
        <v>414</v>
      </c>
      <c r="H151" s="55">
        <v>275889.48</v>
      </c>
      <c r="I151" s="56">
        <v>0</v>
      </c>
      <c r="J151" s="51">
        <v>0</v>
      </c>
      <c r="K151" s="51">
        <v>0</v>
      </c>
      <c r="L151" s="51">
        <v>0</v>
      </c>
      <c r="M151" s="51">
        <v>0</v>
      </c>
    </row>
    <row r="152" spans="1:13" ht="135.75" customHeight="1" x14ac:dyDescent="0.2">
      <c r="A152" s="10"/>
      <c r="B152" s="78" t="s">
        <v>147</v>
      </c>
      <c r="C152" s="17" t="s">
        <v>17</v>
      </c>
      <c r="D152" s="16" t="s">
        <v>151</v>
      </c>
      <c r="E152" s="16" t="s">
        <v>8</v>
      </c>
      <c r="F152" s="18" t="s">
        <v>153</v>
      </c>
      <c r="G152" s="71"/>
      <c r="H152" s="55">
        <f>H153</f>
        <v>5241900</v>
      </c>
      <c r="I152" s="55">
        <f t="shared" ref="I152:M152" si="133">I153</f>
        <v>5241900</v>
      </c>
      <c r="J152" s="55">
        <f t="shared" si="133"/>
        <v>0</v>
      </c>
      <c r="K152" s="55">
        <f t="shared" si="133"/>
        <v>0</v>
      </c>
      <c r="L152" s="55">
        <f t="shared" si="133"/>
        <v>0</v>
      </c>
      <c r="M152" s="50">
        <f t="shared" si="133"/>
        <v>0</v>
      </c>
    </row>
    <row r="153" spans="1:13" ht="67.5" customHeight="1" x14ac:dyDescent="0.2">
      <c r="A153" s="10"/>
      <c r="B153" s="79" t="s">
        <v>131</v>
      </c>
      <c r="C153" s="17" t="s">
        <v>17</v>
      </c>
      <c r="D153" s="16" t="s">
        <v>151</v>
      </c>
      <c r="E153" s="16" t="s">
        <v>8</v>
      </c>
      <c r="F153" s="18" t="s">
        <v>153</v>
      </c>
      <c r="G153" s="71">
        <v>400</v>
      </c>
      <c r="H153" s="55">
        <f>H154</f>
        <v>5241900</v>
      </c>
      <c r="I153" s="55">
        <f t="shared" ref="I153" si="134">I154</f>
        <v>5241900</v>
      </c>
      <c r="J153" s="55">
        <f t="shared" ref="J153" si="135">J154</f>
        <v>0</v>
      </c>
      <c r="K153" s="55">
        <f t="shared" ref="K153" si="136">K154</f>
        <v>0</v>
      </c>
      <c r="L153" s="55">
        <f t="shared" ref="L153" si="137">L154</f>
        <v>0</v>
      </c>
      <c r="M153" s="50">
        <f t="shared" ref="M153" si="138">M154</f>
        <v>0</v>
      </c>
    </row>
    <row r="154" spans="1:13" ht="63.75" customHeight="1" x14ac:dyDescent="0.2">
      <c r="A154" s="10"/>
      <c r="B154" s="79" t="s">
        <v>132</v>
      </c>
      <c r="C154" s="17" t="s">
        <v>17</v>
      </c>
      <c r="D154" s="16" t="s">
        <v>151</v>
      </c>
      <c r="E154" s="16" t="s">
        <v>8</v>
      </c>
      <c r="F154" s="18" t="s">
        <v>153</v>
      </c>
      <c r="G154" s="71">
        <v>414</v>
      </c>
      <c r="H154" s="55">
        <v>5241900</v>
      </c>
      <c r="I154" s="56">
        <v>5241900</v>
      </c>
      <c r="J154" s="51">
        <v>0</v>
      </c>
      <c r="K154" s="51">
        <v>0</v>
      </c>
      <c r="L154" s="51">
        <v>0</v>
      </c>
      <c r="M154" s="51">
        <v>0</v>
      </c>
    </row>
    <row r="155" spans="1:13" ht="30" customHeight="1" x14ac:dyDescent="0.25">
      <c r="A155" s="76"/>
      <c r="B155" s="35" t="s">
        <v>31</v>
      </c>
      <c r="C155" s="86"/>
      <c r="D155" s="87"/>
      <c r="E155" s="87"/>
      <c r="F155" s="88"/>
      <c r="G155" s="36"/>
      <c r="H155" s="64">
        <f>H22</f>
        <v>29897601.000000004</v>
      </c>
      <c r="I155" s="64">
        <f t="shared" ref="I155:M155" si="139">I22</f>
        <v>6025758</v>
      </c>
      <c r="J155" s="64">
        <f t="shared" si="139"/>
        <v>18764917.170000002</v>
      </c>
      <c r="K155" s="64">
        <f t="shared" si="139"/>
        <v>783858</v>
      </c>
      <c r="L155" s="64">
        <f t="shared" si="139"/>
        <v>19032638.109999999</v>
      </c>
      <c r="M155" s="64">
        <f t="shared" si="139"/>
        <v>783858</v>
      </c>
    </row>
    <row r="159" spans="1:13" x14ac:dyDescent="0.2">
      <c r="H159" s="65"/>
    </row>
    <row r="161" spans="8:8" x14ac:dyDescent="0.2">
      <c r="H161" s="65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155:F155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2016-12-19T03:30:31Z</cp:lastPrinted>
  <dcterms:created xsi:type="dcterms:W3CDTF">2012-11-05T08:57:06Z</dcterms:created>
  <dcterms:modified xsi:type="dcterms:W3CDTF">2017-04-28T02:36:04Z</dcterms:modified>
</cp:coreProperties>
</file>